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gr03013" sheetId="1" r:id="rId1"/>
  </sheets>
  <definedNames/>
  <calcPr fullCalcOnLoad="1"/>
</workbook>
</file>

<file path=xl/sharedStrings.xml><?xml version="1.0" encoding="utf-8"?>
<sst xmlns="http://schemas.openxmlformats.org/spreadsheetml/2006/main" count="211" uniqueCount="117">
  <si>
    <t>Custeio</t>
  </si>
  <si>
    <t>Investimento</t>
  </si>
  <si>
    <t>Comercialização</t>
  </si>
  <si>
    <t>Total</t>
  </si>
  <si>
    <t>Regiões Administrativas, Regiões de Governo e Municípios-Sede</t>
  </si>
  <si>
    <t>Contratos</t>
  </si>
  <si>
    <t>Valor (1)</t>
  </si>
  <si>
    <t>ESTADO DE SÃO PAULO</t>
  </si>
  <si>
    <t xml:space="preserve"> São Paulo</t>
  </si>
  <si>
    <t>RA de Registro</t>
  </si>
  <si>
    <t>RG de Registro</t>
  </si>
  <si>
    <t xml:space="preserve">   Registro</t>
  </si>
  <si>
    <t xml:space="preserve">   Santos</t>
  </si>
  <si>
    <t>RA de São José dos Campos</t>
  </si>
  <si>
    <t>RG de Caraguatatuba</t>
  </si>
  <si>
    <t xml:space="preserve">   Caraguatatuba</t>
  </si>
  <si>
    <t>RG de Cruzeiro</t>
  </si>
  <si>
    <t xml:space="preserve">   Cruzeiro</t>
  </si>
  <si>
    <t>RG de Guaratinguetá</t>
  </si>
  <si>
    <t xml:space="preserve">   Guaratinguetá</t>
  </si>
  <si>
    <t>RG de São José dos Campos</t>
  </si>
  <si>
    <t xml:space="preserve">   São José dos Campos</t>
  </si>
  <si>
    <t>RG de Taubaté</t>
  </si>
  <si>
    <t xml:space="preserve">   Taubaté</t>
  </si>
  <si>
    <t>RA de Sorocaba</t>
  </si>
  <si>
    <t>RG de Avaré</t>
  </si>
  <si>
    <t xml:space="preserve">   Avaré</t>
  </si>
  <si>
    <t>RG de Botucatu</t>
  </si>
  <si>
    <t xml:space="preserve">   Botucatu</t>
  </si>
  <si>
    <t>RG de Itapetininga</t>
  </si>
  <si>
    <t xml:space="preserve">   Itapetininga</t>
  </si>
  <si>
    <t>RG de Itapeva</t>
  </si>
  <si>
    <t xml:space="preserve">   Itapeva</t>
  </si>
  <si>
    <t>RG de Sorocaba</t>
  </si>
  <si>
    <t xml:space="preserve">   Sorocaba</t>
  </si>
  <si>
    <t>RA de Campinas</t>
  </si>
  <si>
    <t>RG de Bragança Paulista</t>
  </si>
  <si>
    <t xml:space="preserve">   Bragança Paulista</t>
  </si>
  <si>
    <t>RG de Campinas</t>
  </si>
  <si>
    <t xml:space="preserve">   Campinas</t>
  </si>
  <si>
    <t>RG de Jundiaí</t>
  </si>
  <si>
    <t xml:space="preserve">   Jundiaí</t>
  </si>
  <si>
    <t>RG de Limeira</t>
  </si>
  <si>
    <t xml:space="preserve">   Limeira</t>
  </si>
  <si>
    <t>RG de Piracicaba</t>
  </si>
  <si>
    <t xml:space="preserve">   Piracicaba</t>
  </si>
  <si>
    <t>RG de Rio Claro</t>
  </si>
  <si>
    <t xml:space="preserve">   Rio Claro</t>
  </si>
  <si>
    <t>RG de São João da Boa Vista</t>
  </si>
  <si>
    <t xml:space="preserve">   São João da Boa Vista</t>
  </si>
  <si>
    <t>RA de Ribeirão Preto</t>
  </si>
  <si>
    <t>RG de Ribeirão Preto</t>
  </si>
  <si>
    <t xml:space="preserve">   Ribeirão Preto</t>
  </si>
  <si>
    <t>RA de Bauru</t>
  </si>
  <si>
    <t>RG de Bauru</t>
  </si>
  <si>
    <t xml:space="preserve">   Bauru</t>
  </si>
  <si>
    <t>RG de Jaú</t>
  </si>
  <si>
    <t xml:space="preserve">   Jaú</t>
  </si>
  <si>
    <t>RG de Lins</t>
  </si>
  <si>
    <t xml:space="preserve">   Lins</t>
  </si>
  <si>
    <t>RA de São José do Rio Preto</t>
  </si>
  <si>
    <t>RG de Catanduva</t>
  </si>
  <si>
    <t xml:space="preserve">   Catanduva</t>
  </si>
  <si>
    <t>RG de Fernandópolis</t>
  </si>
  <si>
    <t xml:space="preserve">   Fernandópolis</t>
  </si>
  <si>
    <t>RG de Jales</t>
  </si>
  <si>
    <t xml:space="preserve">   Jales</t>
  </si>
  <si>
    <t>RG de São José do Rio Preto</t>
  </si>
  <si>
    <t xml:space="preserve">   São José do Rio Preto</t>
  </si>
  <si>
    <t>RG de Votuporanga</t>
  </si>
  <si>
    <t xml:space="preserve">   Votuporanga</t>
  </si>
  <si>
    <t>RA de Araçatuba</t>
  </si>
  <si>
    <t>RG de Andradina</t>
  </si>
  <si>
    <t xml:space="preserve">   Andradina</t>
  </si>
  <si>
    <t>RG de Araçatuba</t>
  </si>
  <si>
    <t xml:space="preserve">   Araçatuba</t>
  </si>
  <si>
    <t>RA de Presidente Prudente</t>
  </si>
  <si>
    <t>RG de Adamantina</t>
  </si>
  <si>
    <t xml:space="preserve">   Adamantina</t>
  </si>
  <si>
    <t>RG de Dracena</t>
  </si>
  <si>
    <t xml:space="preserve">   Dracena</t>
  </si>
  <si>
    <t>RG de Presidente Prudente</t>
  </si>
  <si>
    <t xml:space="preserve">   Presidente Prudente</t>
  </si>
  <si>
    <t>RA de Marília</t>
  </si>
  <si>
    <t>RG de Assis</t>
  </si>
  <si>
    <t xml:space="preserve">   Assis</t>
  </si>
  <si>
    <t>RG de Marília</t>
  </si>
  <si>
    <t xml:space="preserve">   Marília</t>
  </si>
  <si>
    <t>RG de Ourinhos</t>
  </si>
  <si>
    <t xml:space="preserve">   Ourinhos</t>
  </si>
  <si>
    <t>RG de Tupã</t>
  </si>
  <si>
    <t xml:space="preserve">   Tupã</t>
  </si>
  <si>
    <t>RA Central</t>
  </si>
  <si>
    <t>RG de Araraquara</t>
  </si>
  <si>
    <t xml:space="preserve">   Araraquara</t>
  </si>
  <si>
    <t>RG de São Carlos</t>
  </si>
  <si>
    <t xml:space="preserve">   São Carlos</t>
  </si>
  <si>
    <t>RA de Barretos</t>
  </si>
  <si>
    <t>RG de Barretos</t>
  </si>
  <si>
    <t xml:space="preserve">   Barretos</t>
  </si>
  <si>
    <t>RA de Franca</t>
  </si>
  <si>
    <t>RG de Franca</t>
  </si>
  <si>
    <t xml:space="preserve">   Franca</t>
  </si>
  <si>
    <t>RG de São Joaquim da Barra</t>
  </si>
  <si>
    <t xml:space="preserve">   São Joaquim da Barra</t>
  </si>
  <si>
    <t>(1) Em mil reais. A soma das parcelas pode não coincidir com o total, em função de arredondamentos efetuados nos dados.</t>
  </si>
  <si>
    <t>pelas Instituições Financeiras à Atividade Pecuária, por Finalidade</t>
  </si>
  <si>
    <r>
      <t>Fonte:</t>
    </r>
    <r>
      <rPr>
        <sz val="8"/>
        <rFont val="Arial"/>
        <family val="2"/>
      </rPr>
      <t xml:space="preserve"> Banco Central do Brasil/Departamento de Crédito Rural; Fundação Seade.</t>
    </r>
  </si>
  <si>
    <t>Anuário Estatístico do Estado de São Paulo 2003</t>
  </si>
  <si>
    <t xml:space="preserve">13 - Número de Contratos e Valor Nominal dos Financiamentos Rurais Concedidos </t>
  </si>
  <si>
    <t>AGRICULTURA: CRÉDITO RURAL</t>
  </si>
  <si>
    <t>-</t>
  </si>
  <si>
    <t>Região Metropolitana de São Paulo</t>
  </si>
  <si>
    <t>Região Metropolitana da Baixada Santista (RA de Santos)</t>
  </si>
  <si>
    <t>Região Metropolitana de Campinas (2)</t>
  </si>
  <si>
    <t xml:space="preserve">(2) Os dados da Região Metropolitana de Campinas não foram computados no total do Estado, porque já foram considerados em suas </t>
  </si>
  <si>
    <t xml:space="preserve">respectivas regiões de governo (vide Nota Metodológica, no capítulo Caracterização do Território).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</si>
</sst>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2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5" fillId="0" borderId="0" xfId="20" applyNumberFormat="1" applyFont="1" applyAlignment="1">
      <alignment/>
    </xf>
    <xf numFmtId="164" fontId="5" fillId="0" borderId="0" xfId="20" applyNumberFormat="1" applyFont="1" applyAlignment="1">
      <alignment/>
    </xf>
    <xf numFmtId="3" fontId="6" fillId="0" borderId="0" xfId="20" applyNumberFormat="1" applyFont="1" applyAlignment="1">
      <alignment/>
    </xf>
    <xf numFmtId="164" fontId="6" fillId="0" borderId="0" xfId="2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20" applyNumberFormat="1" applyFont="1" applyAlignment="1">
      <alignment/>
    </xf>
    <xf numFmtId="3" fontId="6" fillId="0" borderId="0" xfId="0" applyNumberFormat="1" applyFont="1" applyAlignment="1">
      <alignment/>
    </xf>
    <xf numFmtId="164" fontId="2" fillId="0" borderId="0" xfId="2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164" fontId="2" fillId="0" borderId="1" xfId="20" applyNumberFormat="1" applyFont="1" applyBorder="1" applyAlignment="1">
      <alignment/>
    </xf>
    <xf numFmtId="1" fontId="3" fillId="0" borderId="0" xfId="0" applyNumberFormat="1" applyFont="1" applyAlignment="1">
      <alignment/>
    </xf>
    <xf numFmtId="43" fontId="3" fillId="0" borderId="0" xfId="20" applyFont="1" applyAlignment="1">
      <alignment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3" fillId="0" borderId="0" xfId="2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2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6" fillId="0" borderId="0" xfId="2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2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2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66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39.140625" style="1" customWidth="1"/>
    <col min="2" max="2" width="8.8515625" style="1" customWidth="1"/>
    <col min="3" max="3" width="8.421875" style="2" customWidth="1"/>
    <col min="4" max="4" width="9.00390625" style="1" customWidth="1"/>
    <col min="5" max="5" width="8.421875" style="2" customWidth="1"/>
    <col min="6" max="6" width="8.8515625" style="1" customWidth="1"/>
    <col min="7" max="7" width="8.421875" style="2" customWidth="1"/>
    <col min="8" max="8" width="8.7109375" style="1" customWidth="1"/>
    <col min="9" max="9" width="10.140625" style="2" customWidth="1"/>
    <col min="10" max="10" width="18.140625" style="4" customWidth="1"/>
    <col min="11" max="11" width="5.7109375" style="5" customWidth="1"/>
    <col min="12" max="12" width="10.140625" style="5" customWidth="1"/>
    <col min="13" max="13" width="5.57421875" style="5" customWidth="1"/>
    <col min="14" max="14" width="10.8515625" style="5" customWidth="1"/>
    <col min="15" max="15" width="5.28125" style="5" customWidth="1"/>
    <col min="16" max="16" width="10.421875" style="5" customWidth="1"/>
    <col min="17" max="17" width="5.8515625" style="5" customWidth="1"/>
    <col min="18" max="18" width="10.57421875" style="5" customWidth="1"/>
    <col min="19" max="247" width="11.421875" style="5" customWidth="1"/>
    <col min="248" max="16384" width="11.421875" style="1" customWidth="1"/>
  </cols>
  <sheetData>
    <row r="1" spans="1:9" ht="12.75" customHeight="1">
      <c r="A1" s="58" t="s">
        <v>108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9" ht="12.75" customHeight="1">
      <c r="A3" s="60" t="s">
        <v>110</v>
      </c>
      <c r="B3" s="60"/>
      <c r="C3" s="60"/>
      <c r="D3" s="60"/>
      <c r="E3" s="60"/>
      <c r="F3" s="60"/>
      <c r="G3" s="60"/>
      <c r="H3" s="60"/>
      <c r="I3" s="60"/>
    </row>
    <row r="4" spans="1:9" ht="12.7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2.75" customHeight="1">
      <c r="A5" s="59" t="s">
        <v>109</v>
      </c>
      <c r="B5" s="59"/>
      <c r="C5" s="59"/>
      <c r="D5" s="59"/>
      <c r="E5" s="59"/>
      <c r="F5" s="59"/>
      <c r="G5" s="59"/>
      <c r="H5" s="59"/>
      <c r="I5" s="59"/>
    </row>
    <row r="6" spans="1:9" ht="12.75" customHeight="1">
      <c r="A6" s="59" t="s">
        <v>106</v>
      </c>
      <c r="B6" s="59"/>
      <c r="C6" s="59"/>
      <c r="D6" s="59"/>
      <c r="E6" s="59"/>
      <c r="F6" s="59"/>
      <c r="G6" s="59"/>
      <c r="H6" s="59"/>
      <c r="I6" s="59"/>
    </row>
    <row r="7" spans="1:9" ht="12.75" customHeight="1">
      <c r="A7" s="51" t="s">
        <v>4</v>
      </c>
      <c r="B7" s="51"/>
      <c r="C7" s="51"/>
      <c r="D7" s="51"/>
      <c r="E7" s="51"/>
      <c r="F7" s="51"/>
      <c r="G7" s="51"/>
      <c r="H7" s="51"/>
      <c r="I7" s="51"/>
    </row>
    <row r="8" spans="1:9" ht="12.75" customHeight="1">
      <c r="A8" s="52">
        <v>2003</v>
      </c>
      <c r="B8" s="52"/>
      <c r="C8" s="52"/>
      <c r="D8" s="52"/>
      <c r="E8" s="52"/>
      <c r="F8" s="52"/>
      <c r="G8" s="52"/>
      <c r="H8" s="52"/>
      <c r="I8" s="52"/>
    </row>
    <row r="9" spans="1:9" ht="12.75" customHeight="1">
      <c r="A9" s="53"/>
      <c r="B9" s="53"/>
      <c r="C9" s="53"/>
      <c r="D9" s="53"/>
      <c r="E9" s="53"/>
      <c r="F9" s="53"/>
      <c r="G9" s="53"/>
      <c r="H9" s="53"/>
      <c r="I9" s="53"/>
    </row>
    <row r="10" spans="1:9" ht="12.75" customHeight="1">
      <c r="A10" s="54" t="s">
        <v>4</v>
      </c>
      <c r="B10" s="47" t="s">
        <v>0</v>
      </c>
      <c r="C10" s="48"/>
      <c r="D10" s="47" t="s">
        <v>1</v>
      </c>
      <c r="E10" s="48"/>
      <c r="F10" s="47" t="s">
        <v>2</v>
      </c>
      <c r="G10" s="48"/>
      <c r="H10" s="47" t="s">
        <v>3</v>
      </c>
      <c r="I10" s="49"/>
    </row>
    <row r="11" spans="1:9" ht="27" customHeight="1">
      <c r="A11" s="55"/>
      <c r="B11" s="33" t="s">
        <v>5</v>
      </c>
      <c r="C11" s="34" t="s">
        <v>6</v>
      </c>
      <c r="D11" s="33" t="s">
        <v>5</v>
      </c>
      <c r="E11" s="35" t="s">
        <v>6</v>
      </c>
      <c r="F11" s="33" t="s">
        <v>5</v>
      </c>
      <c r="G11" s="35" t="s">
        <v>6</v>
      </c>
      <c r="H11" s="33" t="s">
        <v>5</v>
      </c>
      <c r="I11" s="36" t="s">
        <v>6</v>
      </c>
    </row>
    <row r="12" spans="1:9" ht="12.75" customHeight="1">
      <c r="A12" s="12"/>
      <c r="B12" s="14"/>
      <c r="C12" s="14"/>
      <c r="D12" s="14"/>
      <c r="E12" s="14"/>
      <c r="F12" s="14"/>
      <c r="G12" s="14"/>
      <c r="H12" s="14"/>
      <c r="I12" s="14"/>
    </row>
    <row r="13" spans="1:247" s="3" customFormat="1" ht="12.75" customHeight="1">
      <c r="A13" s="15" t="s">
        <v>7</v>
      </c>
      <c r="B13" s="16">
        <v>19326</v>
      </c>
      <c r="C13" s="17">
        <v>400163.51801</v>
      </c>
      <c r="D13" s="16">
        <v>7782</v>
      </c>
      <c r="E13" s="17">
        <v>195478.42402</v>
      </c>
      <c r="F13" s="16">
        <v>4423</v>
      </c>
      <c r="G13" s="17">
        <v>485716.53248999995</v>
      </c>
      <c r="H13" s="16">
        <v>31531</v>
      </c>
      <c r="I13" s="17">
        <v>1081358.47452</v>
      </c>
      <c r="J13" s="4"/>
      <c r="K13" s="5"/>
      <c r="L13" s="6"/>
      <c r="M13" s="5"/>
      <c r="N13" s="6"/>
      <c r="O13" s="5"/>
      <c r="P13" s="6"/>
      <c r="Q13" s="5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18" ht="12.75" customHeight="1">
      <c r="A14" s="12"/>
      <c r="B14" s="18"/>
      <c r="C14" s="19"/>
      <c r="D14" s="18"/>
      <c r="E14" s="19"/>
      <c r="F14" s="18"/>
      <c r="G14" s="19"/>
      <c r="H14" s="18"/>
      <c r="I14" s="19"/>
      <c r="L14" s="6"/>
      <c r="N14" s="6"/>
      <c r="P14" s="6"/>
      <c r="R14" s="6"/>
    </row>
    <row r="15" spans="1:247" s="3" customFormat="1" ht="12.75" customHeight="1">
      <c r="A15" s="15" t="s">
        <v>112</v>
      </c>
      <c r="B15" s="20">
        <v>56</v>
      </c>
      <c r="C15" s="21">
        <v>30573.40259</v>
      </c>
      <c r="D15" s="20">
        <v>7</v>
      </c>
      <c r="E15" s="21">
        <v>118.876</v>
      </c>
      <c r="F15" s="20">
        <v>592</v>
      </c>
      <c r="G15" s="21">
        <v>299095.00814999995</v>
      </c>
      <c r="H15" s="20">
        <v>655</v>
      </c>
      <c r="I15" s="21">
        <v>329787.28674</v>
      </c>
      <c r="J15" s="4"/>
      <c r="K15" s="5"/>
      <c r="L15" s="6"/>
      <c r="M15" s="5"/>
      <c r="N15" s="6"/>
      <c r="O15" s="5"/>
      <c r="P15" s="6"/>
      <c r="Q15" s="5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18" ht="12.75" customHeight="1">
      <c r="A16" s="22" t="s">
        <v>8</v>
      </c>
      <c r="B16" s="23">
        <v>13</v>
      </c>
      <c r="C16" s="24">
        <f>28867408.59/1000</f>
        <v>28867.40859</v>
      </c>
      <c r="D16" s="23">
        <v>2</v>
      </c>
      <c r="E16" s="24">
        <f>10040/1000</f>
        <v>10.04</v>
      </c>
      <c r="F16" s="23">
        <v>588</v>
      </c>
      <c r="G16" s="24">
        <f>292271782.7/1000</f>
        <v>292271.7827</v>
      </c>
      <c r="H16" s="23">
        <v>603</v>
      </c>
      <c r="I16" s="24">
        <f>321149231.29/1000</f>
        <v>321149.23129</v>
      </c>
      <c r="L16" s="6"/>
      <c r="N16" s="6"/>
      <c r="P16" s="6"/>
      <c r="R16" s="6"/>
    </row>
    <row r="17" spans="1:18" ht="12.75" customHeight="1">
      <c r="A17" s="12"/>
      <c r="B17" s="25"/>
      <c r="C17" s="19"/>
      <c r="D17" s="25"/>
      <c r="E17" s="19"/>
      <c r="F17" s="25"/>
      <c r="G17" s="19"/>
      <c r="H17" s="25"/>
      <c r="I17" s="19"/>
      <c r="L17" s="6"/>
      <c r="N17" s="6"/>
      <c r="P17" s="6"/>
      <c r="R17" s="6"/>
    </row>
    <row r="18" spans="1:247" s="3" customFormat="1" ht="12.75" customHeight="1">
      <c r="A18" s="15" t="s">
        <v>9</v>
      </c>
      <c r="B18" s="20">
        <v>39</v>
      </c>
      <c r="C18" s="21">
        <v>877.9733100000001</v>
      </c>
      <c r="D18" s="20">
        <v>35</v>
      </c>
      <c r="E18" s="21">
        <v>1165.27152</v>
      </c>
      <c r="F18" s="37" t="s">
        <v>111</v>
      </c>
      <c r="G18" s="38" t="s">
        <v>111</v>
      </c>
      <c r="H18" s="20">
        <v>74</v>
      </c>
      <c r="I18" s="21">
        <v>2043.24483</v>
      </c>
      <c r="J18" s="4"/>
      <c r="K18" s="5"/>
      <c r="L18" s="6"/>
      <c r="M18" s="5"/>
      <c r="N18" s="6"/>
      <c r="O18" s="5"/>
      <c r="P18" s="6"/>
      <c r="Q18" s="5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18" ht="12.75" customHeight="1">
      <c r="A19" s="22" t="s">
        <v>10</v>
      </c>
      <c r="B19" s="23">
        <v>39</v>
      </c>
      <c r="C19" s="24">
        <v>877.9733100000001</v>
      </c>
      <c r="D19" s="23">
        <v>35</v>
      </c>
      <c r="E19" s="24">
        <v>1165.27152</v>
      </c>
      <c r="F19" s="39" t="s">
        <v>111</v>
      </c>
      <c r="G19" s="40" t="s">
        <v>111</v>
      </c>
      <c r="H19" s="23">
        <v>74</v>
      </c>
      <c r="I19" s="24">
        <v>2043.24483</v>
      </c>
      <c r="L19" s="6"/>
      <c r="N19" s="6"/>
      <c r="P19" s="6"/>
      <c r="R19" s="6"/>
    </row>
    <row r="20" spans="1:18" ht="12.75" customHeight="1">
      <c r="A20" s="22" t="s">
        <v>11</v>
      </c>
      <c r="B20" s="23">
        <v>9</v>
      </c>
      <c r="C20" s="24">
        <f>272003.13/1000</f>
        <v>272.00313</v>
      </c>
      <c r="D20" s="23">
        <v>5</v>
      </c>
      <c r="E20" s="24">
        <f>416525.64/1000</f>
        <v>416.52564</v>
      </c>
      <c r="F20" s="39" t="s">
        <v>111</v>
      </c>
      <c r="G20" s="40" t="s">
        <v>111</v>
      </c>
      <c r="H20" s="23">
        <v>14</v>
      </c>
      <c r="I20" s="24">
        <f>688528.77/1000</f>
        <v>688.52877</v>
      </c>
      <c r="L20" s="6"/>
      <c r="N20" s="6"/>
      <c r="P20" s="6"/>
      <c r="R20" s="6"/>
    </row>
    <row r="21" spans="1:18" ht="12.75" customHeight="1">
      <c r="A21" s="12"/>
      <c r="B21" s="25"/>
      <c r="C21" s="19"/>
      <c r="D21" s="25"/>
      <c r="E21" s="19"/>
      <c r="F21" s="41"/>
      <c r="G21" s="42"/>
      <c r="H21" s="25"/>
      <c r="I21" s="19"/>
      <c r="L21" s="6"/>
      <c r="N21" s="6"/>
      <c r="P21" s="6"/>
      <c r="R21" s="6"/>
    </row>
    <row r="22" spans="1:247" s="3" customFormat="1" ht="24.75" customHeight="1">
      <c r="A22" s="61" t="s">
        <v>113</v>
      </c>
      <c r="B22" s="20">
        <v>24</v>
      </c>
      <c r="C22" s="21">
        <v>1645</v>
      </c>
      <c r="D22" s="20">
        <v>1</v>
      </c>
      <c r="E22" s="21">
        <v>14.5</v>
      </c>
      <c r="F22" s="37" t="s">
        <v>111</v>
      </c>
      <c r="G22" s="38" t="s">
        <v>111</v>
      </c>
      <c r="H22" s="20">
        <v>25</v>
      </c>
      <c r="I22" s="21">
        <v>1659.5</v>
      </c>
      <c r="J22" s="4"/>
      <c r="K22" s="5"/>
      <c r="L22" s="6"/>
      <c r="M22" s="5"/>
      <c r="N22" s="6"/>
      <c r="O22" s="5"/>
      <c r="P22" s="6"/>
      <c r="Q22" s="5"/>
      <c r="R22" s="6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18" ht="12.75" customHeight="1">
      <c r="A23" s="22" t="s">
        <v>12</v>
      </c>
      <c r="B23" s="23">
        <v>15</v>
      </c>
      <c r="C23" s="24">
        <f>925000/1000</f>
        <v>925</v>
      </c>
      <c r="D23" s="23">
        <v>1</v>
      </c>
      <c r="E23" s="24">
        <f>14500/1000</f>
        <v>14.5</v>
      </c>
      <c r="F23" s="39" t="s">
        <v>111</v>
      </c>
      <c r="G23" s="40" t="s">
        <v>111</v>
      </c>
      <c r="H23" s="23">
        <v>16</v>
      </c>
      <c r="I23" s="24">
        <f>939500/1000</f>
        <v>939.5</v>
      </c>
      <c r="L23" s="6"/>
      <c r="N23" s="6"/>
      <c r="P23" s="6"/>
      <c r="R23" s="6"/>
    </row>
    <row r="24" spans="1:18" ht="12.75" customHeight="1">
      <c r="A24" s="12"/>
      <c r="B24" s="25"/>
      <c r="C24" s="19"/>
      <c r="D24" s="25"/>
      <c r="E24" s="19"/>
      <c r="F24" s="41"/>
      <c r="G24" s="42"/>
      <c r="H24" s="25"/>
      <c r="I24" s="19"/>
      <c r="L24" s="6"/>
      <c r="N24" s="6"/>
      <c r="P24" s="6"/>
      <c r="R24" s="6"/>
    </row>
    <row r="25" spans="1:247" s="3" customFormat="1" ht="12.75" customHeight="1">
      <c r="A25" s="15" t="s">
        <v>13</v>
      </c>
      <c r="B25" s="20">
        <v>796</v>
      </c>
      <c r="C25" s="21">
        <v>13557.44793</v>
      </c>
      <c r="D25" s="20">
        <v>198</v>
      </c>
      <c r="E25" s="21">
        <v>4002.93455</v>
      </c>
      <c r="F25" s="37" t="s">
        <v>111</v>
      </c>
      <c r="G25" s="38" t="s">
        <v>111</v>
      </c>
      <c r="H25" s="20">
        <v>994</v>
      </c>
      <c r="I25" s="21">
        <v>17560.38248</v>
      </c>
      <c r="J25" s="4"/>
      <c r="K25" s="5"/>
      <c r="L25" s="6"/>
      <c r="M25" s="5"/>
      <c r="N25" s="6"/>
      <c r="O25" s="5"/>
      <c r="P25" s="6"/>
      <c r="Q25" s="5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18" ht="12.75" customHeight="1">
      <c r="A26" s="22" t="s">
        <v>14</v>
      </c>
      <c r="B26" s="12">
        <v>6</v>
      </c>
      <c r="C26" s="26">
        <v>196.4084</v>
      </c>
      <c r="D26" s="12">
        <v>1</v>
      </c>
      <c r="E26" s="26">
        <v>5</v>
      </c>
      <c r="F26" s="43" t="s">
        <v>111</v>
      </c>
      <c r="G26" s="44" t="s">
        <v>111</v>
      </c>
      <c r="H26" s="12">
        <v>7</v>
      </c>
      <c r="I26" s="26">
        <v>201.4084</v>
      </c>
      <c r="L26" s="6"/>
      <c r="N26" s="6"/>
      <c r="P26" s="6"/>
      <c r="R26" s="6"/>
    </row>
    <row r="27" spans="1:18" ht="12.75" customHeight="1">
      <c r="A27" s="22" t="s">
        <v>15</v>
      </c>
      <c r="B27" s="23">
        <v>1</v>
      </c>
      <c r="C27" s="24">
        <f>10000/1000</f>
        <v>10</v>
      </c>
      <c r="D27" s="23" t="s">
        <v>111</v>
      </c>
      <c r="E27" s="24" t="s">
        <v>111</v>
      </c>
      <c r="F27" s="39" t="s">
        <v>111</v>
      </c>
      <c r="G27" s="40" t="s">
        <v>111</v>
      </c>
      <c r="H27" s="23">
        <v>1</v>
      </c>
      <c r="I27" s="24">
        <f>10000/1000</f>
        <v>10</v>
      </c>
      <c r="L27" s="6"/>
      <c r="N27" s="6"/>
      <c r="P27" s="6"/>
      <c r="R27" s="6"/>
    </row>
    <row r="28" spans="1:9" ht="12.75" customHeight="1">
      <c r="A28" s="22" t="s">
        <v>16</v>
      </c>
      <c r="B28" s="12">
        <v>99</v>
      </c>
      <c r="C28" s="26">
        <v>1055.3629799999999</v>
      </c>
      <c r="D28" s="12">
        <v>29</v>
      </c>
      <c r="E28" s="26">
        <v>582.2402099999999</v>
      </c>
      <c r="F28" s="43" t="s">
        <v>111</v>
      </c>
      <c r="G28" s="44" t="s">
        <v>111</v>
      </c>
      <c r="H28" s="12">
        <v>128</v>
      </c>
      <c r="I28" s="26">
        <v>1637.60319</v>
      </c>
    </row>
    <row r="29" spans="1:9" ht="12.75" customHeight="1">
      <c r="A29" s="22" t="s">
        <v>17</v>
      </c>
      <c r="B29" s="23">
        <v>7</v>
      </c>
      <c r="C29" s="24">
        <f>142840.88/1000</f>
        <v>142.84088</v>
      </c>
      <c r="D29" s="23">
        <v>5</v>
      </c>
      <c r="E29" s="24">
        <f>139294.21/1000</f>
        <v>139.29421</v>
      </c>
      <c r="F29" s="39" t="s">
        <v>111</v>
      </c>
      <c r="G29" s="40" t="s">
        <v>111</v>
      </c>
      <c r="H29" s="23">
        <v>12</v>
      </c>
      <c r="I29" s="24">
        <f>282135.09/1000</f>
        <v>282.13509000000005</v>
      </c>
    </row>
    <row r="30" spans="1:18" ht="12.75" customHeight="1">
      <c r="A30" s="22" t="s">
        <v>18</v>
      </c>
      <c r="B30" s="12">
        <v>285</v>
      </c>
      <c r="C30" s="26">
        <v>4148.65115</v>
      </c>
      <c r="D30" s="12">
        <v>85</v>
      </c>
      <c r="E30" s="26">
        <v>1597.73724</v>
      </c>
      <c r="F30" s="43" t="s">
        <v>111</v>
      </c>
      <c r="G30" s="44" t="s">
        <v>111</v>
      </c>
      <c r="H30" s="12">
        <v>370</v>
      </c>
      <c r="I30" s="26">
        <v>5746.38839</v>
      </c>
      <c r="L30" s="6"/>
      <c r="N30" s="6"/>
      <c r="P30" s="6"/>
      <c r="R30" s="6"/>
    </row>
    <row r="31" spans="1:18" ht="12.75" customHeight="1">
      <c r="A31" s="22" t="s">
        <v>19</v>
      </c>
      <c r="B31" s="23">
        <v>45</v>
      </c>
      <c r="C31" s="24">
        <v>1374.33328</v>
      </c>
      <c r="D31" s="23">
        <v>36</v>
      </c>
      <c r="E31" s="24">
        <v>638.49348</v>
      </c>
      <c r="F31" s="39" t="s">
        <v>111</v>
      </c>
      <c r="G31" s="40" t="s">
        <v>111</v>
      </c>
      <c r="H31" s="23">
        <v>81</v>
      </c>
      <c r="I31" s="24">
        <v>2012.82676</v>
      </c>
      <c r="L31" s="6"/>
      <c r="N31" s="6"/>
      <c r="P31" s="6"/>
      <c r="R31" s="6"/>
    </row>
    <row r="32" spans="1:18" ht="12.75" customHeight="1">
      <c r="A32" s="22" t="s">
        <v>20</v>
      </c>
      <c r="B32" s="12">
        <v>171</v>
      </c>
      <c r="C32" s="26">
        <v>3713.0377599999997</v>
      </c>
      <c r="D32" s="12">
        <v>47</v>
      </c>
      <c r="E32" s="26">
        <v>1131.74602</v>
      </c>
      <c r="F32" s="43" t="s">
        <v>111</v>
      </c>
      <c r="G32" s="44" t="s">
        <v>111</v>
      </c>
      <c r="H32" s="12">
        <v>218</v>
      </c>
      <c r="I32" s="26">
        <v>4844.783780000001</v>
      </c>
      <c r="L32" s="6"/>
      <c r="N32" s="6"/>
      <c r="P32" s="6"/>
      <c r="R32" s="6"/>
    </row>
    <row r="33" spans="1:18" ht="12.75" customHeight="1">
      <c r="A33" s="22" t="s">
        <v>21</v>
      </c>
      <c r="B33" s="23">
        <v>26</v>
      </c>
      <c r="C33" s="24">
        <v>1151.14348</v>
      </c>
      <c r="D33" s="23">
        <v>10</v>
      </c>
      <c r="E33" s="24">
        <v>128.1934</v>
      </c>
      <c r="F33" s="39" t="s">
        <v>111</v>
      </c>
      <c r="G33" s="40" t="s">
        <v>111</v>
      </c>
      <c r="H33" s="23">
        <v>36</v>
      </c>
      <c r="I33" s="24">
        <v>1279.3368799999998</v>
      </c>
      <c r="L33" s="6"/>
      <c r="N33" s="6"/>
      <c r="P33" s="6"/>
      <c r="R33" s="6"/>
    </row>
    <row r="34" spans="1:18" ht="12.75" customHeight="1">
      <c r="A34" s="22" t="s">
        <v>22</v>
      </c>
      <c r="B34" s="12">
        <v>235</v>
      </c>
      <c r="C34" s="26">
        <v>4443.987639999999</v>
      </c>
      <c r="D34" s="12">
        <v>36</v>
      </c>
      <c r="E34" s="26">
        <v>686.2110799999999</v>
      </c>
      <c r="F34" s="43" t="s">
        <v>111</v>
      </c>
      <c r="G34" s="44" t="s">
        <v>111</v>
      </c>
      <c r="H34" s="12">
        <v>271</v>
      </c>
      <c r="I34" s="26">
        <v>5130.198719999999</v>
      </c>
      <c r="L34" s="6"/>
      <c r="N34" s="6"/>
      <c r="P34" s="6"/>
      <c r="R34" s="6"/>
    </row>
    <row r="35" spans="1:18" ht="12.75" customHeight="1">
      <c r="A35" s="22" t="s">
        <v>23</v>
      </c>
      <c r="B35" s="23">
        <v>19</v>
      </c>
      <c r="C35" s="24">
        <v>520.08599</v>
      </c>
      <c r="D35" s="23">
        <v>5</v>
      </c>
      <c r="E35" s="24">
        <v>103.08689</v>
      </c>
      <c r="F35" s="39" t="s">
        <v>111</v>
      </c>
      <c r="G35" s="40" t="s">
        <v>111</v>
      </c>
      <c r="H35" s="23">
        <v>24</v>
      </c>
      <c r="I35" s="24">
        <v>623.17288</v>
      </c>
      <c r="L35" s="6"/>
      <c r="N35" s="6"/>
      <c r="P35" s="6"/>
      <c r="R35" s="6"/>
    </row>
    <row r="36" spans="1:18" ht="12.75" customHeight="1">
      <c r="A36" s="12"/>
      <c r="B36" s="25"/>
      <c r="C36" s="19"/>
      <c r="D36" s="25"/>
      <c r="E36" s="19"/>
      <c r="F36" s="25"/>
      <c r="G36" s="19"/>
      <c r="H36" s="25"/>
      <c r="I36" s="19"/>
      <c r="L36" s="6"/>
      <c r="N36" s="6"/>
      <c r="P36" s="6"/>
      <c r="R36" s="6"/>
    </row>
    <row r="37" spans="1:247" s="3" customFormat="1" ht="12.75" customHeight="1">
      <c r="A37" s="15" t="s">
        <v>24</v>
      </c>
      <c r="B37" s="20">
        <v>1380</v>
      </c>
      <c r="C37" s="21">
        <v>38930.07806</v>
      </c>
      <c r="D37" s="20">
        <v>695</v>
      </c>
      <c r="E37" s="21">
        <v>18491.78594</v>
      </c>
      <c r="F37" s="20">
        <v>4</v>
      </c>
      <c r="G37" s="21">
        <v>727.04786</v>
      </c>
      <c r="H37" s="20">
        <v>2079</v>
      </c>
      <c r="I37" s="21">
        <v>58148.91186</v>
      </c>
      <c r="J37" s="4"/>
      <c r="K37" s="5"/>
      <c r="L37" s="6"/>
      <c r="M37" s="5"/>
      <c r="N37" s="6"/>
      <c r="O37" s="5"/>
      <c r="P37" s="6"/>
      <c r="Q37" s="5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18" ht="12.75" customHeight="1">
      <c r="A38" s="22" t="s">
        <v>25</v>
      </c>
      <c r="B38" s="12">
        <v>441</v>
      </c>
      <c r="C38" s="26">
        <v>10018.10283</v>
      </c>
      <c r="D38" s="12">
        <v>243</v>
      </c>
      <c r="E38" s="26">
        <v>6723.46933</v>
      </c>
      <c r="F38" s="43" t="s">
        <v>111</v>
      </c>
      <c r="G38" s="44" t="s">
        <v>111</v>
      </c>
      <c r="H38" s="12">
        <v>684</v>
      </c>
      <c r="I38" s="26">
        <v>16741.57216</v>
      </c>
      <c r="L38" s="6"/>
      <c r="N38" s="6"/>
      <c r="P38" s="6"/>
      <c r="R38" s="6"/>
    </row>
    <row r="39" spans="1:18" ht="12.75" customHeight="1">
      <c r="A39" s="22" t="s">
        <v>26</v>
      </c>
      <c r="B39" s="23">
        <v>33</v>
      </c>
      <c r="C39" s="24">
        <v>730.00989</v>
      </c>
      <c r="D39" s="23">
        <v>17</v>
      </c>
      <c r="E39" s="24">
        <v>539.84</v>
      </c>
      <c r="F39" s="39" t="s">
        <v>111</v>
      </c>
      <c r="G39" s="40" t="s">
        <v>111</v>
      </c>
      <c r="H39" s="23">
        <v>50</v>
      </c>
      <c r="I39" s="24">
        <v>1269.84989</v>
      </c>
      <c r="L39" s="6"/>
      <c r="N39" s="6"/>
      <c r="P39" s="6"/>
      <c r="R39" s="6"/>
    </row>
    <row r="40" spans="1:18" ht="12.75" customHeight="1">
      <c r="A40" s="22" t="s">
        <v>27</v>
      </c>
      <c r="B40" s="12">
        <v>466</v>
      </c>
      <c r="C40" s="26">
        <v>11948.892380000001</v>
      </c>
      <c r="D40" s="12">
        <v>104</v>
      </c>
      <c r="E40" s="26">
        <v>2745.58767</v>
      </c>
      <c r="F40" s="12">
        <v>2</v>
      </c>
      <c r="G40" s="26">
        <v>85.04786</v>
      </c>
      <c r="H40" s="12">
        <v>572</v>
      </c>
      <c r="I40" s="26">
        <v>14779.52791</v>
      </c>
      <c r="L40" s="6"/>
      <c r="N40" s="6"/>
      <c r="P40" s="6"/>
      <c r="R40" s="6"/>
    </row>
    <row r="41" spans="1:18" ht="12.75" customHeight="1">
      <c r="A41" s="22" t="s">
        <v>28</v>
      </c>
      <c r="B41" s="23">
        <v>52</v>
      </c>
      <c r="C41" s="24">
        <v>1226.52769</v>
      </c>
      <c r="D41" s="23">
        <v>28</v>
      </c>
      <c r="E41" s="24">
        <v>875.992</v>
      </c>
      <c r="F41" s="39" t="s">
        <v>111</v>
      </c>
      <c r="G41" s="40" t="s">
        <v>111</v>
      </c>
      <c r="H41" s="23">
        <v>80</v>
      </c>
      <c r="I41" s="24">
        <v>2102.51969</v>
      </c>
      <c r="L41" s="6"/>
      <c r="N41" s="6"/>
      <c r="P41" s="6"/>
      <c r="R41" s="6"/>
    </row>
    <row r="42" spans="1:18" ht="12.75" customHeight="1">
      <c r="A42" s="22" t="s">
        <v>29</v>
      </c>
      <c r="B42" s="12">
        <v>193</v>
      </c>
      <c r="C42" s="26">
        <v>5102.04578</v>
      </c>
      <c r="D42" s="12">
        <v>122</v>
      </c>
      <c r="E42" s="26">
        <v>3896.5121</v>
      </c>
      <c r="F42" s="12">
        <v>1</v>
      </c>
      <c r="G42" s="26">
        <v>342</v>
      </c>
      <c r="H42" s="12">
        <v>316</v>
      </c>
      <c r="I42" s="26">
        <v>9340.55788</v>
      </c>
      <c r="L42" s="6"/>
      <c r="N42" s="6"/>
      <c r="P42" s="6"/>
      <c r="R42" s="6"/>
    </row>
    <row r="43" spans="1:18" ht="12.75" customHeight="1">
      <c r="A43" s="22" t="s">
        <v>30</v>
      </c>
      <c r="B43" s="23">
        <v>80</v>
      </c>
      <c r="C43" s="24">
        <v>1113.9018</v>
      </c>
      <c r="D43" s="23">
        <v>32</v>
      </c>
      <c r="E43" s="24">
        <v>1917.2221399999999</v>
      </c>
      <c r="F43" s="23">
        <v>1</v>
      </c>
      <c r="G43" s="24">
        <v>342</v>
      </c>
      <c r="H43" s="23">
        <v>113</v>
      </c>
      <c r="I43" s="24">
        <v>3373.12394</v>
      </c>
      <c r="L43" s="6"/>
      <c r="N43" s="6"/>
      <c r="P43" s="6"/>
      <c r="R43" s="6"/>
    </row>
    <row r="44" spans="1:18" ht="12.75" customHeight="1">
      <c r="A44" s="22" t="s">
        <v>31</v>
      </c>
      <c r="B44" s="12">
        <v>106</v>
      </c>
      <c r="C44" s="26">
        <v>2424.92307</v>
      </c>
      <c r="D44" s="12">
        <v>188</v>
      </c>
      <c r="E44" s="26">
        <v>4106.52365</v>
      </c>
      <c r="F44" s="43" t="s">
        <v>111</v>
      </c>
      <c r="G44" s="44" t="s">
        <v>111</v>
      </c>
      <c r="H44" s="12">
        <v>294</v>
      </c>
      <c r="I44" s="26">
        <v>6531.44672</v>
      </c>
      <c r="L44" s="6"/>
      <c r="N44" s="6"/>
      <c r="P44" s="6"/>
      <c r="R44" s="6"/>
    </row>
    <row r="45" spans="1:18" ht="12.75" customHeight="1">
      <c r="A45" s="22" t="s">
        <v>32</v>
      </c>
      <c r="B45" s="23">
        <v>20</v>
      </c>
      <c r="C45" s="24">
        <v>527.80039</v>
      </c>
      <c r="D45" s="23">
        <v>26</v>
      </c>
      <c r="E45" s="24">
        <v>1050.1794</v>
      </c>
      <c r="F45" s="39" t="s">
        <v>111</v>
      </c>
      <c r="G45" s="40" t="s">
        <v>111</v>
      </c>
      <c r="H45" s="23">
        <v>46</v>
      </c>
      <c r="I45" s="24">
        <v>1577.97979</v>
      </c>
      <c r="L45" s="6"/>
      <c r="N45" s="6"/>
      <c r="P45" s="6"/>
      <c r="R45" s="6"/>
    </row>
    <row r="46" spans="1:18" ht="12.75" customHeight="1">
      <c r="A46" s="22" t="s">
        <v>33</v>
      </c>
      <c r="B46" s="12">
        <v>174</v>
      </c>
      <c r="C46" s="26">
        <v>9436.114</v>
      </c>
      <c r="D46" s="12">
        <v>38</v>
      </c>
      <c r="E46" s="26">
        <v>1019.69319</v>
      </c>
      <c r="F46" s="12">
        <v>1</v>
      </c>
      <c r="G46" s="26">
        <v>300</v>
      </c>
      <c r="H46" s="12">
        <v>213</v>
      </c>
      <c r="I46" s="26">
        <v>10755.80719</v>
      </c>
      <c r="L46" s="6"/>
      <c r="N46" s="6"/>
      <c r="P46" s="6"/>
      <c r="R46" s="6"/>
    </row>
    <row r="47" spans="1:18" ht="12.75" customHeight="1">
      <c r="A47" s="22" t="s">
        <v>34</v>
      </c>
      <c r="B47" s="23">
        <v>17</v>
      </c>
      <c r="C47" s="24">
        <v>4305.5324900000005</v>
      </c>
      <c r="D47" s="23">
        <v>2</v>
      </c>
      <c r="E47" s="24">
        <v>15.316600000000001</v>
      </c>
      <c r="F47" s="23">
        <v>1</v>
      </c>
      <c r="G47" s="24">
        <v>300</v>
      </c>
      <c r="H47" s="23">
        <v>20</v>
      </c>
      <c r="I47" s="24">
        <v>4620.84909</v>
      </c>
      <c r="L47" s="6"/>
      <c r="N47" s="6"/>
      <c r="P47" s="6"/>
      <c r="R47" s="6"/>
    </row>
    <row r="48" spans="1:18" ht="12.75" customHeight="1">
      <c r="A48" s="22"/>
      <c r="B48" s="25"/>
      <c r="C48" s="19"/>
      <c r="D48" s="25"/>
      <c r="E48" s="19"/>
      <c r="F48" s="25"/>
      <c r="G48" s="19"/>
      <c r="H48" s="25"/>
      <c r="I48" s="19"/>
      <c r="L48" s="6"/>
      <c r="N48" s="6"/>
      <c r="P48" s="6"/>
      <c r="R48" s="6"/>
    </row>
    <row r="49" spans="1:247" s="3" customFormat="1" ht="12.75" customHeight="1">
      <c r="A49" s="15" t="s">
        <v>35</v>
      </c>
      <c r="B49" s="20">
        <v>1149</v>
      </c>
      <c r="C49" s="21">
        <v>36702.77786</v>
      </c>
      <c r="D49" s="20">
        <v>343</v>
      </c>
      <c r="E49" s="21">
        <v>9016.1196</v>
      </c>
      <c r="F49" s="20">
        <v>267</v>
      </c>
      <c r="G49" s="21">
        <v>40042.700979999994</v>
      </c>
      <c r="H49" s="20">
        <v>1759</v>
      </c>
      <c r="I49" s="21">
        <v>85761.59844</v>
      </c>
      <c r="J49" s="4"/>
      <c r="K49" s="5"/>
      <c r="L49" s="6"/>
      <c r="M49" s="5"/>
      <c r="N49" s="6"/>
      <c r="O49" s="5"/>
      <c r="P49" s="6"/>
      <c r="Q49" s="5"/>
      <c r="R49" s="6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18" ht="12.75" customHeight="1">
      <c r="A50" s="22" t="s">
        <v>36</v>
      </c>
      <c r="B50" s="12">
        <v>229</v>
      </c>
      <c r="C50" s="26">
        <v>6307.92081</v>
      </c>
      <c r="D50" s="12">
        <v>61</v>
      </c>
      <c r="E50" s="26">
        <v>1449.85744</v>
      </c>
      <c r="F50" s="12">
        <v>3</v>
      </c>
      <c r="G50" s="26">
        <v>4500</v>
      </c>
      <c r="H50" s="12">
        <v>293</v>
      </c>
      <c r="I50" s="26">
        <v>12257.77825</v>
      </c>
      <c r="L50" s="6"/>
      <c r="N50" s="6"/>
      <c r="P50" s="6"/>
      <c r="R50" s="6"/>
    </row>
    <row r="51" spans="1:18" ht="12.75" customHeight="1">
      <c r="A51" s="22" t="s">
        <v>37</v>
      </c>
      <c r="B51" s="23">
        <v>37</v>
      </c>
      <c r="C51" s="24">
        <v>1390.79998</v>
      </c>
      <c r="D51" s="23">
        <v>3</v>
      </c>
      <c r="E51" s="24">
        <v>128</v>
      </c>
      <c r="F51" s="39" t="s">
        <v>111</v>
      </c>
      <c r="G51" s="40" t="s">
        <v>111</v>
      </c>
      <c r="H51" s="23">
        <v>40</v>
      </c>
      <c r="I51" s="24">
        <v>1518.79998</v>
      </c>
      <c r="L51" s="6"/>
      <c r="N51" s="6"/>
      <c r="P51" s="6"/>
      <c r="R51" s="6"/>
    </row>
    <row r="52" spans="1:18" ht="12.75" customHeight="1">
      <c r="A52" s="22" t="s">
        <v>38</v>
      </c>
      <c r="B52" s="12">
        <v>114</v>
      </c>
      <c r="C52" s="26">
        <v>3579.68686</v>
      </c>
      <c r="D52" s="12">
        <v>30</v>
      </c>
      <c r="E52" s="26">
        <v>1710.76696</v>
      </c>
      <c r="F52" s="12">
        <v>260</v>
      </c>
      <c r="G52" s="26">
        <v>10530.67798</v>
      </c>
      <c r="H52" s="12">
        <v>404</v>
      </c>
      <c r="I52" s="26">
        <v>15821.131800000001</v>
      </c>
      <c r="L52" s="6"/>
      <c r="N52" s="6"/>
      <c r="P52" s="6"/>
      <c r="R52" s="6"/>
    </row>
    <row r="53" spans="1:18" ht="12.75" customHeight="1">
      <c r="A53" s="22" t="s">
        <v>39</v>
      </c>
      <c r="B53" s="23">
        <v>3</v>
      </c>
      <c r="C53" s="24">
        <v>145</v>
      </c>
      <c r="D53" s="23">
        <v>2</v>
      </c>
      <c r="E53" s="24">
        <v>400</v>
      </c>
      <c r="F53" s="23">
        <v>2</v>
      </c>
      <c r="G53" s="24">
        <v>3000</v>
      </c>
      <c r="H53" s="23">
        <v>7</v>
      </c>
      <c r="I53" s="24">
        <v>3545</v>
      </c>
      <c r="L53" s="6"/>
      <c r="N53" s="6"/>
      <c r="P53" s="6"/>
      <c r="R53" s="6"/>
    </row>
    <row r="54" spans="1:18" ht="12.75" customHeight="1">
      <c r="A54" s="22" t="s">
        <v>40</v>
      </c>
      <c r="B54" s="12">
        <v>50</v>
      </c>
      <c r="C54" s="26">
        <v>6282.1041</v>
      </c>
      <c r="D54" s="12">
        <v>15</v>
      </c>
      <c r="E54" s="26">
        <v>372.30435</v>
      </c>
      <c r="F54" s="43" t="s">
        <v>111</v>
      </c>
      <c r="G54" s="44" t="s">
        <v>111</v>
      </c>
      <c r="H54" s="12">
        <v>65</v>
      </c>
      <c r="I54" s="26">
        <v>6654.40845</v>
      </c>
      <c r="L54" s="6"/>
      <c r="N54" s="6"/>
      <c r="P54" s="6"/>
      <c r="R54" s="6"/>
    </row>
    <row r="55" spans="1:18" ht="12.75" customHeight="1">
      <c r="A55" s="22" t="s">
        <v>41</v>
      </c>
      <c r="B55" s="23">
        <v>6</v>
      </c>
      <c r="C55" s="24">
        <v>100.88928</v>
      </c>
      <c r="D55" s="39" t="s">
        <v>111</v>
      </c>
      <c r="E55" s="40" t="s">
        <v>111</v>
      </c>
      <c r="F55" s="39" t="s">
        <v>111</v>
      </c>
      <c r="G55" s="40" t="s">
        <v>111</v>
      </c>
      <c r="H55" s="23">
        <v>6</v>
      </c>
      <c r="I55" s="24">
        <v>100.88928</v>
      </c>
      <c r="L55" s="6"/>
      <c r="N55" s="6"/>
      <c r="P55" s="6"/>
      <c r="R55" s="6"/>
    </row>
    <row r="56" spans="1:18" ht="12.75" customHeight="1">
      <c r="A56" s="22" t="s">
        <v>42</v>
      </c>
      <c r="B56" s="12">
        <v>38</v>
      </c>
      <c r="C56" s="26">
        <v>1259.50505</v>
      </c>
      <c r="D56" s="12">
        <v>10</v>
      </c>
      <c r="E56" s="26">
        <v>290.28863</v>
      </c>
      <c r="F56" s="12">
        <v>3</v>
      </c>
      <c r="G56" s="26">
        <v>24963.36</v>
      </c>
      <c r="H56" s="12">
        <v>51</v>
      </c>
      <c r="I56" s="26">
        <v>26513.15368</v>
      </c>
      <c r="L56" s="6"/>
      <c r="N56" s="6"/>
      <c r="P56" s="6"/>
      <c r="R56" s="6"/>
    </row>
    <row r="57" spans="1:18" ht="12.75" customHeight="1">
      <c r="A57" s="22" t="s">
        <v>43</v>
      </c>
      <c r="B57" s="23">
        <v>7</v>
      </c>
      <c r="C57" s="24">
        <v>288.369</v>
      </c>
      <c r="D57" s="39" t="s">
        <v>111</v>
      </c>
      <c r="E57" s="40" t="s">
        <v>111</v>
      </c>
      <c r="F57" s="39" t="s">
        <v>111</v>
      </c>
      <c r="G57" s="40" t="s">
        <v>111</v>
      </c>
      <c r="H57" s="23">
        <v>7</v>
      </c>
      <c r="I57" s="24">
        <v>288.369</v>
      </c>
      <c r="L57" s="6"/>
      <c r="N57" s="6"/>
      <c r="P57" s="6"/>
      <c r="R57" s="6"/>
    </row>
    <row r="58" spans="1:18" ht="12.75" customHeight="1">
      <c r="A58" s="22" t="s">
        <v>44</v>
      </c>
      <c r="B58" s="12">
        <v>109</v>
      </c>
      <c r="C58" s="26">
        <v>2554.14608</v>
      </c>
      <c r="D58" s="12">
        <v>67</v>
      </c>
      <c r="E58" s="26">
        <v>1145.55304</v>
      </c>
      <c r="F58" s="43" t="s">
        <v>111</v>
      </c>
      <c r="G58" s="44" t="s">
        <v>111</v>
      </c>
      <c r="H58" s="12">
        <v>176</v>
      </c>
      <c r="I58" s="26">
        <v>3699.69912</v>
      </c>
      <c r="L58" s="6"/>
      <c r="N58" s="6"/>
      <c r="P58" s="6"/>
      <c r="R58" s="6"/>
    </row>
    <row r="59" spans="1:18" ht="12.75" customHeight="1">
      <c r="A59" s="22" t="s">
        <v>45</v>
      </c>
      <c r="B59" s="23">
        <v>44</v>
      </c>
      <c r="C59" s="24">
        <v>1205.87323</v>
      </c>
      <c r="D59" s="23">
        <v>23</v>
      </c>
      <c r="E59" s="24">
        <v>378.88612</v>
      </c>
      <c r="F59" s="39" t="s">
        <v>111</v>
      </c>
      <c r="G59" s="40" t="s">
        <v>111</v>
      </c>
      <c r="H59" s="23">
        <v>67</v>
      </c>
      <c r="I59" s="24">
        <v>1584.75935</v>
      </c>
      <c r="L59" s="6"/>
      <c r="N59" s="6"/>
      <c r="P59" s="6"/>
      <c r="R59" s="6"/>
    </row>
    <row r="60" spans="1:18" ht="12.75" customHeight="1">
      <c r="A60" s="22" t="s">
        <v>46</v>
      </c>
      <c r="B60" s="12">
        <v>221</v>
      </c>
      <c r="C60" s="26">
        <v>4268.13619</v>
      </c>
      <c r="D60" s="12">
        <v>50</v>
      </c>
      <c r="E60" s="26">
        <v>1205.26374</v>
      </c>
      <c r="F60" s="12">
        <v>1</v>
      </c>
      <c r="G60" s="26">
        <v>48.663</v>
      </c>
      <c r="H60" s="12">
        <v>272</v>
      </c>
      <c r="I60" s="26">
        <v>5522.06293</v>
      </c>
      <c r="L60" s="6"/>
      <c r="N60" s="6"/>
      <c r="P60" s="6"/>
      <c r="R60" s="6"/>
    </row>
    <row r="61" spans="1:18" ht="12.75" customHeight="1">
      <c r="A61" s="22" t="s">
        <v>47</v>
      </c>
      <c r="B61" s="23">
        <v>15</v>
      </c>
      <c r="C61" s="24">
        <v>536.29668</v>
      </c>
      <c r="D61" s="23">
        <v>6</v>
      </c>
      <c r="E61" s="24">
        <v>236.37985</v>
      </c>
      <c r="F61" s="23">
        <v>1</v>
      </c>
      <c r="G61" s="24">
        <v>48.663</v>
      </c>
      <c r="H61" s="23">
        <v>22</v>
      </c>
      <c r="I61" s="24">
        <v>821.3395300000001</v>
      </c>
      <c r="L61" s="6"/>
      <c r="N61" s="6"/>
      <c r="P61" s="6"/>
      <c r="R61" s="6"/>
    </row>
    <row r="62" spans="1:18" ht="12.75" customHeight="1">
      <c r="A62" s="22" t="s">
        <v>48</v>
      </c>
      <c r="B62" s="12">
        <v>388</v>
      </c>
      <c r="C62" s="26">
        <v>12451.278769999999</v>
      </c>
      <c r="D62" s="12">
        <v>110</v>
      </c>
      <c r="E62" s="26">
        <v>2842.08544</v>
      </c>
      <c r="F62" s="43" t="s">
        <v>111</v>
      </c>
      <c r="G62" s="44" t="s">
        <v>111</v>
      </c>
      <c r="H62" s="12">
        <v>498</v>
      </c>
      <c r="I62" s="26">
        <v>15293.364210000002</v>
      </c>
      <c r="L62" s="6"/>
      <c r="N62" s="6"/>
      <c r="P62" s="6"/>
      <c r="R62" s="6"/>
    </row>
    <row r="63" spans="1:18" ht="12.75" customHeight="1">
      <c r="A63" s="22" t="s">
        <v>49</v>
      </c>
      <c r="B63" s="23">
        <v>21</v>
      </c>
      <c r="C63" s="24">
        <v>585.9509</v>
      </c>
      <c r="D63" s="23">
        <v>10</v>
      </c>
      <c r="E63" s="24">
        <v>218.68236</v>
      </c>
      <c r="F63" s="39" t="s">
        <v>111</v>
      </c>
      <c r="G63" s="40" t="s">
        <v>111</v>
      </c>
      <c r="H63" s="23">
        <v>31</v>
      </c>
      <c r="I63" s="24">
        <v>804.6332600000001</v>
      </c>
      <c r="L63" s="6"/>
      <c r="N63" s="6"/>
      <c r="P63" s="6"/>
      <c r="R63" s="6"/>
    </row>
    <row r="64" spans="1:18" ht="12.75" customHeight="1">
      <c r="A64" s="22"/>
      <c r="B64" s="25"/>
      <c r="C64" s="19"/>
      <c r="D64" s="25"/>
      <c r="E64" s="19"/>
      <c r="F64" s="25"/>
      <c r="G64" s="19"/>
      <c r="H64" s="25"/>
      <c r="I64" s="19"/>
      <c r="L64" s="6"/>
      <c r="N64" s="6"/>
      <c r="P64" s="6"/>
      <c r="R64" s="6"/>
    </row>
    <row r="65" spans="1:247" s="3" customFormat="1" ht="12.75" customHeight="1">
      <c r="A65" s="20" t="s">
        <v>114</v>
      </c>
      <c r="B65" s="20">
        <v>81</v>
      </c>
      <c r="C65" s="21">
        <v>2551.4087</v>
      </c>
      <c r="D65" s="20">
        <v>25</v>
      </c>
      <c r="E65" s="21">
        <v>1457.4419599999999</v>
      </c>
      <c r="F65" s="20">
        <v>2</v>
      </c>
      <c r="G65" s="21">
        <v>3000</v>
      </c>
      <c r="H65" s="20">
        <v>108</v>
      </c>
      <c r="I65" s="21">
        <v>7008.850659999999</v>
      </c>
      <c r="J65" s="10"/>
      <c r="K65" s="7"/>
      <c r="L65" s="11"/>
      <c r="M65" s="7"/>
      <c r="N65" s="11"/>
      <c r="O65" s="7"/>
      <c r="P65" s="11"/>
      <c r="Q65" s="7"/>
      <c r="R65" s="11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18" ht="12.75" customHeight="1">
      <c r="A66" s="20"/>
      <c r="B66" s="25"/>
      <c r="C66" s="19"/>
      <c r="D66" s="25"/>
      <c r="E66" s="19"/>
      <c r="F66" s="25"/>
      <c r="G66" s="19"/>
      <c r="H66" s="25"/>
      <c r="I66" s="19"/>
      <c r="L66" s="6"/>
      <c r="N66" s="6"/>
      <c r="P66" s="6"/>
      <c r="R66" s="6"/>
    </row>
    <row r="67" spans="1:247" s="3" customFormat="1" ht="12.75" customHeight="1">
      <c r="A67" s="15" t="s">
        <v>50</v>
      </c>
      <c r="B67" s="20">
        <v>337</v>
      </c>
      <c r="C67" s="21">
        <v>8981.691550000001</v>
      </c>
      <c r="D67" s="20">
        <v>177</v>
      </c>
      <c r="E67" s="21">
        <v>3704.84042</v>
      </c>
      <c r="F67" s="20">
        <v>18</v>
      </c>
      <c r="G67" s="21">
        <v>815.5004</v>
      </c>
      <c r="H67" s="20">
        <v>532</v>
      </c>
      <c r="I67" s="21">
        <v>13502.032369999999</v>
      </c>
      <c r="J67" s="4"/>
      <c r="K67" s="5"/>
      <c r="L67" s="6"/>
      <c r="M67" s="5"/>
      <c r="N67" s="6"/>
      <c r="O67" s="5"/>
      <c r="P67" s="6"/>
      <c r="Q67" s="5"/>
      <c r="R67" s="6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18" ht="12.75" customHeight="1">
      <c r="A68" s="22" t="s">
        <v>51</v>
      </c>
      <c r="B68" s="12">
        <v>337</v>
      </c>
      <c r="C68" s="26">
        <v>8981.691550000001</v>
      </c>
      <c r="D68" s="12">
        <v>177</v>
      </c>
      <c r="E68" s="26">
        <v>3704.84042</v>
      </c>
      <c r="F68" s="12">
        <v>18</v>
      </c>
      <c r="G68" s="26">
        <v>815.5004</v>
      </c>
      <c r="H68" s="12">
        <v>532</v>
      </c>
      <c r="I68" s="26">
        <v>13502.032369999999</v>
      </c>
      <c r="L68" s="6"/>
      <c r="N68" s="6"/>
      <c r="P68" s="6"/>
      <c r="R68" s="6"/>
    </row>
    <row r="69" spans="1:18" ht="12.75" customHeight="1">
      <c r="A69" s="22" t="s">
        <v>52</v>
      </c>
      <c r="B69" s="23">
        <v>27</v>
      </c>
      <c r="C69" s="24">
        <v>1105.7578500000002</v>
      </c>
      <c r="D69" s="23">
        <v>25</v>
      </c>
      <c r="E69" s="24">
        <v>428.41168</v>
      </c>
      <c r="F69" s="23">
        <v>1</v>
      </c>
      <c r="G69" s="24">
        <v>18</v>
      </c>
      <c r="H69" s="23">
        <v>53</v>
      </c>
      <c r="I69" s="24">
        <v>1552.1695300000001</v>
      </c>
      <c r="L69" s="6"/>
      <c r="N69" s="6"/>
      <c r="P69" s="6"/>
      <c r="R69" s="6"/>
    </row>
    <row r="70" spans="1:18" ht="12.75" customHeight="1">
      <c r="A70" s="12"/>
      <c r="B70" s="25"/>
      <c r="C70" s="19"/>
      <c r="D70" s="18"/>
      <c r="E70" s="19"/>
      <c r="F70" s="25"/>
      <c r="G70" s="19"/>
      <c r="H70" s="18"/>
      <c r="I70" s="19"/>
      <c r="L70" s="6"/>
      <c r="N70" s="6"/>
      <c r="P70" s="6"/>
      <c r="R70" s="6"/>
    </row>
    <row r="71" spans="1:247" s="3" customFormat="1" ht="12.75" customHeight="1">
      <c r="A71" s="15" t="s">
        <v>53</v>
      </c>
      <c r="B71" s="20">
        <v>1102</v>
      </c>
      <c r="C71" s="21">
        <v>26734.36385</v>
      </c>
      <c r="D71" s="20">
        <v>765</v>
      </c>
      <c r="E71" s="21">
        <v>18424.0539</v>
      </c>
      <c r="F71" s="20">
        <v>1295</v>
      </c>
      <c r="G71" s="21">
        <v>53667.090189999995</v>
      </c>
      <c r="H71" s="20">
        <v>3162</v>
      </c>
      <c r="I71" s="21">
        <v>98825.50794</v>
      </c>
      <c r="J71" s="4"/>
      <c r="K71" s="5"/>
      <c r="L71" s="6"/>
      <c r="M71" s="5"/>
      <c r="N71" s="6"/>
      <c r="O71" s="5"/>
      <c r="P71" s="6"/>
      <c r="Q71" s="5"/>
      <c r="R71" s="6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</row>
    <row r="72" spans="1:18" ht="12.75" customHeight="1">
      <c r="A72" s="22" t="s">
        <v>54</v>
      </c>
      <c r="B72" s="12">
        <v>561</v>
      </c>
      <c r="C72" s="26">
        <v>13197.82248</v>
      </c>
      <c r="D72" s="12">
        <v>375</v>
      </c>
      <c r="E72" s="26">
        <v>9957.74914</v>
      </c>
      <c r="F72" s="12">
        <v>2</v>
      </c>
      <c r="G72" s="26">
        <v>14.81661</v>
      </c>
      <c r="H72" s="12">
        <v>938</v>
      </c>
      <c r="I72" s="26">
        <v>23170.38823</v>
      </c>
      <c r="L72" s="6"/>
      <c r="N72" s="6"/>
      <c r="P72" s="6"/>
      <c r="R72" s="6"/>
    </row>
    <row r="73" spans="1:9" ht="12.75" customHeight="1">
      <c r="A73" s="22" t="s">
        <v>55</v>
      </c>
      <c r="B73" s="23">
        <v>38</v>
      </c>
      <c r="C73" s="24">
        <v>1086.78093</v>
      </c>
      <c r="D73" s="23">
        <v>33</v>
      </c>
      <c r="E73" s="24">
        <v>913.43351</v>
      </c>
      <c r="F73" s="23">
        <v>1</v>
      </c>
      <c r="G73" s="24">
        <v>4</v>
      </c>
      <c r="H73" s="23">
        <v>72</v>
      </c>
      <c r="I73" s="24">
        <v>2004.21444</v>
      </c>
    </row>
    <row r="74" spans="1:9" ht="12.75" customHeight="1">
      <c r="A74" s="22" t="s">
        <v>56</v>
      </c>
      <c r="B74" s="12">
        <v>94</v>
      </c>
      <c r="C74" s="26">
        <v>2011.2668999999999</v>
      </c>
      <c r="D74" s="12">
        <v>35</v>
      </c>
      <c r="E74" s="26">
        <v>1021.0704300000001</v>
      </c>
      <c r="F74" s="12">
        <v>1</v>
      </c>
      <c r="G74" s="26">
        <v>24.87208</v>
      </c>
      <c r="H74" s="12">
        <v>130</v>
      </c>
      <c r="I74" s="26">
        <v>3057.20941</v>
      </c>
    </row>
    <row r="75" spans="1:9" ht="12.75" customHeight="1">
      <c r="A75" s="22" t="s">
        <v>57</v>
      </c>
      <c r="B75" s="23">
        <v>6</v>
      </c>
      <c r="C75" s="24">
        <v>246.4</v>
      </c>
      <c r="D75" s="23">
        <v>3</v>
      </c>
      <c r="E75" s="24">
        <v>118.1</v>
      </c>
      <c r="F75" s="39" t="s">
        <v>111</v>
      </c>
      <c r="G75" s="40" t="s">
        <v>111</v>
      </c>
      <c r="H75" s="23">
        <v>9</v>
      </c>
      <c r="I75" s="24">
        <v>364.5</v>
      </c>
    </row>
    <row r="76" spans="1:9" ht="12.75" customHeight="1">
      <c r="A76" s="22" t="s">
        <v>58</v>
      </c>
      <c r="B76" s="12">
        <v>447</v>
      </c>
      <c r="C76" s="26">
        <v>11525.27447</v>
      </c>
      <c r="D76" s="12">
        <v>355</v>
      </c>
      <c r="E76" s="26">
        <v>7445.23433</v>
      </c>
      <c r="F76" s="12">
        <v>1292</v>
      </c>
      <c r="G76" s="26">
        <v>53627.4015</v>
      </c>
      <c r="H76" s="12">
        <v>2094</v>
      </c>
      <c r="I76" s="26">
        <v>72597.9103</v>
      </c>
    </row>
    <row r="77" spans="1:9" ht="12.75" customHeight="1">
      <c r="A77" s="22" t="s">
        <v>59</v>
      </c>
      <c r="B77" s="23">
        <v>48</v>
      </c>
      <c r="C77" s="24">
        <v>1881.12625</v>
      </c>
      <c r="D77" s="23">
        <v>23</v>
      </c>
      <c r="E77" s="24">
        <v>778.00257</v>
      </c>
      <c r="F77" s="23">
        <v>1292</v>
      </c>
      <c r="G77" s="24">
        <v>53627.4015</v>
      </c>
      <c r="H77" s="27">
        <v>1363</v>
      </c>
      <c r="I77" s="24">
        <v>56286.53032</v>
      </c>
    </row>
    <row r="78" spans="1:9" ht="12.75" customHeight="1">
      <c r="A78" s="12"/>
      <c r="B78" s="25"/>
      <c r="C78" s="19"/>
      <c r="D78" s="25"/>
      <c r="E78" s="19"/>
      <c r="F78" s="25"/>
      <c r="G78" s="19"/>
      <c r="H78" s="25"/>
      <c r="I78" s="19"/>
    </row>
    <row r="79" spans="1:247" s="3" customFormat="1" ht="12.75" customHeight="1">
      <c r="A79" s="15" t="s">
        <v>60</v>
      </c>
      <c r="B79" s="20">
        <v>4999</v>
      </c>
      <c r="C79" s="21">
        <v>77907.61237</v>
      </c>
      <c r="D79" s="20">
        <v>1836</v>
      </c>
      <c r="E79" s="21">
        <v>39577.18417</v>
      </c>
      <c r="F79" s="20">
        <v>583</v>
      </c>
      <c r="G79" s="21">
        <v>19106.6259</v>
      </c>
      <c r="H79" s="20">
        <v>7418</v>
      </c>
      <c r="I79" s="21">
        <v>136591.42244</v>
      </c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</row>
    <row r="80" spans="1:9" ht="12.75" customHeight="1">
      <c r="A80" s="22" t="s">
        <v>61</v>
      </c>
      <c r="B80" s="12">
        <v>182</v>
      </c>
      <c r="C80" s="26">
        <v>4846.68867</v>
      </c>
      <c r="D80" s="12">
        <v>127</v>
      </c>
      <c r="E80" s="26">
        <v>2742.74208</v>
      </c>
      <c r="F80" s="12">
        <v>1</v>
      </c>
      <c r="G80" s="26">
        <v>1000</v>
      </c>
      <c r="H80" s="12">
        <v>310</v>
      </c>
      <c r="I80" s="26">
        <v>8589.43075</v>
      </c>
    </row>
    <row r="81" spans="1:9" ht="12.75" customHeight="1">
      <c r="A81" s="22" t="s">
        <v>62</v>
      </c>
      <c r="B81" s="23">
        <v>3</v>
      </c>
      <c r="C81" s="24">
        <v>90</v>
      </c>
      <c r="D81" s="23">
        <v>5</v>
      </c>
      <c r="E81" s="24">
        <v>161.43048000000002</v>
      </c>
      <c r="F81" s="23">
        <v>1</v>
      </c>
      <c r="G81" s="24">
        <v>1000</v>
      </c>
      <c r="H81" s="23">
        <v>9</v>
      </c>
      <c r="I81" s="24">
        <v>1251.43048</v>
      </c>
    </row>
    <row r="82" spans="1:9" ht="12.75" customHeight="1">
      <c r="A82" s="22" t="s">
        <v>63</v>
      </c>
      <c r="B82" s="12">
        <v>558</v>
      </c>
      <c r="C82" s="26">
        <v>8555.69584</v>
      </c>
      <c r="D82" s="12">
        <v>260</v>
      </c>
      <c r="E82" s="26">
        <v>5439.80683</v>
      </c>
      <c r="F82" s="12">
        <v>465</v>
      </c>
      <c r="G82" s="26">
        <v>13327.847300000001</v>
      </c>
      <c r="H82" s="12">
        <v>1283</v>
      </c>
      <c r="I82" s="26">
        <v>27323.34997</v>
      </c>
    </row>
    <row r="83" spans="1:9" ht="12.75" customHeight="1">
      <c r="A83" s="22" t="s">
        <v>64</v>
      </c>
      <c r="B83" s="23">
        <v>70</v>
      </c>
      <c r="C83" s="24">
        <v>1438.0858500000002</v>
      </c>
      <c r="D83" s="23">
        <v>68</v>
      </c>
      <c r="E83" s="24">
        <v>1647.493</v>
      </c>
      <c r="F83" s="23">
        <v>1</v>
      </c>
      <c r="G83" s="24">
        <v>19.572950000000002</v>
      </c>
      <c r="H83" s="23">
        <v>139</v>
      </c>
      <c r="I83" s="24">
        <v>3105.1517999999996</v>
      </c>
    </row>
    <row r="84" spans="1:9" ht="12.75" customHeight="1">
      <c r="A84" s="22" t="s">
        <v>65</v>
      </c>
      <c r="B84" s="12">
        <v>1187</v>
      </c>
      <c r="C84" s="26">
        <v>15205.76489</v>
      </c>
      <c r="D84" s="12">
        <v>314</v>
      </c>
      <c r="E84" s="26">
        <v>6126.50116</v>
      </c>
      <c r="F84" s="43" t="s">
        <v>111</v>
      </c>
      <c r="G84" s="44" t="s">
        <v>111</v>
      </c>
      <c r="H84" s="12">
        <v>1501</v>
      </c>
      <c r="I84" s="26">
        <v>21332.266050000002</v>
      </c>
    </row>
    <row r="85" spans="1:9" ht="12.75" customHeight="1">
      <c r="A85" s="22" t="s">
        <v>66</v>
      </c>
      <c r="B85" s="23">
        <v>91</v>
      </c>
      <c r="C85" s="24">
        <v>1293.72055</v>
      </c>
      <c r="D85" s="23">
        <v>51</v>
      </c>
      <c r="E85" s="24">
        <v>846.192</v>
      </c>
      <c r="F85" s="39" t="s">
        <v>111</v>
      </c>
      <c r="G85" s="40" t="s">
        <v>111</v>
      </c>
      <c r="H85" s="23">
        <v>142</v>
      </c>
      <c r="I85" s="24">
        <v>2139.91255</v>
      </c>
    </row>
    <row r="86" spans="1:9" ht="12.75" customHeight="1">
      <c r="A86" s="22" t="s">
        <v>67</v>
      </c>
      <c r="B86" s="12">
        <v>1828</v>
      </c>
      <c r="C86" s="26">
        <v>31308.26021</v>
      </c>
      <c r="D86" s="12">
        <v>710</v>
      </c>
      <c r="E86" s="26">
        <v>15340.552029999999</v>
      </c>
      <c r="F86" s="12">
        <v>116</v>
      </c>
      <c r="G86" s="26">
        <v>4764.3334</v>
      </c>
      <c r="H86" s="12">
        <v>2654</v>
      </c>
      <c r="I86" s="26">
        <v>51413.14564</v>
      </c>
    </row>
    <row r="87" spans="1:9" ht="12.75" customHeight="1">
      <c r="A87" s="22" t="s">
        <v>68</v>
      </c>
      <c r="B87" s="23">
        <v>115</v>
      </c>
      <c r="C87" s="24">
        <v>2036.5310900000002</v>
      </c>
      <c r="D87" s="23">
        <v>11</v>
      </c>
      <c r="E87" s="24">
        <v>329</v>
      </c>
      <c r="F87" s="23">
        <v>2</v>
      </c>
      <c r="G87" s="24">
        <v>139.88726</v>
      </c>
      <c r="H87" s="23">
        <v>128</v>
      </c>
      <c r="I87" s="24">
        <v>2505.41835</v>
      </c>
    </row>
    <row r="88" spans="1:9" ht="12.75" customHeight="1">
      <c r="A88" s="22" t="s">
        <v>69</v>
      </c>
      <c r="B88" s="12">
        <v>1244</v>
      </c>
      <c r="C88" s="26">
        <v>17991.20276</v>
      </c>
      <c r="D88" s="12">
        <v>425</v>
      </c>
      <c r="E88" s="26">
        <v>9927.58207</v>
      </c>
      <c r="F88" s="12">
        <v>1</v>
      </c>
      <c r="G88" s="26">
        <v>14.445200000000002</v>
      </c>
      <c r="H88" s="12">
        <v>1670</v>
      </c>
      <c r="I88" s="26">
        <v>27933.230030000002</v>
      </c>
    </row>
    <row r="89" spans="1:9" ht="12.75" customHeight="1">
      <c r="A89" s="22" t="s">
        <v>70</v>
      </c>
      <c r="B89" s="23">
        <v>75</v>
      </c>
      <c r="C89" s="24">
        <v>1804.9273899999998</v>
      </c>
      <c r="D89" s="23">
        <v>20</v>
      </c>
      <c r="E89" s="24">
        <v>666.042</v>
      </c>
      <c r="F89" s="23">
        <v>1</v>
      </c>
      <c r="G89" s="24">
        <v>14.445200000000002</v>
      </c>
      <c r="H89" s="23">
        <v>96</v>
      </c>
      <c r="I89" s="24">
        <v>2485.41459</v>
      </c>
    </row>
    <row r="90" spans="1:9" ht="12.75" customHeight="1">
      <c r="A90" s="12"/>
      <c r="B90" s="25"/>
      <c r="C90" s="19"/>
      <c r="D90" s="25"/>
      <c r="E90" s="19"/>
      <c r="F90" s="25"/>
      <c r="G90" s="19"/>
      <c r="H90" s="25"/>
      <c r="I90" s="19"/>
    </row>
    <row r="91" spans="1:247" s="3" customFormat="1" ht="12.75" customHeight="1">
      <c r="A91" s="15" t="s">
        <v>71</v>
      </c>
      <c r="B91" s="20">
        <v>2387</v>
      </c>
      <c r="C91" s="21">
        <v>41267.791509999995</v>
      </c>
      <c r="D91" s="20">
        <v>1086</v>
      </c>
      <c r="E91" s="21">
        <v>25416.71432</v>
      </c>
      <c r="F91" s="20">
        <v>1263</v>
      </c>
      <c r="G91" s="21">
        <v>48581.19878</v>
      </c>
      <c r="H91" s="20">
        <v>4736</v>
      </c>
      <c r="I91" s="21">
        <v>115265.70461</v>
      </c>
      <c r="J91" s="10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</row>
    <row r="92" spans="1:9" ht="12.75" customHeight="1">
      <c r="A92" s="22" t="s">
        <v>72</v>
      </c>
      <c r="B92" s="12">
        <v>475</v>
      </c>
      <c r="C92" s="26">
        <v>11645.540640000001</v>
      </c>
      <c r="D92" s="12">
        <v>390</v>
      </c>
      <c r="E92" s="26">
        <v>9063.0886</v>
      </c>
      <c r="F92" s="12">
        <v>622</v>
      </c>
      <c r="G92" s="26">
        <v>29271.35787</v>
      </c>
      <c r="H92" s="12">
        <v>1487</v>
      </c>
      <c r="I92" s="26">
        <v>49979.98711</v>
      </c>
    </row>
    <row r="93" spans="1:9" ht="12.75" customHeight="1">
      <c r="A93" s="22" t="s">
        <v>73</v>
      </c>
      <c r="B93" s="23">
        <v>33</v>
      </c>
      <c r="C93" s="24">
        <v>2139.75009</v>
      </c>
      <c r="D93" s="23">
        <v>171</v>
      </c>
      <c r="E93" s="24">
        <v>2704.6976299999997</v>
      </c>
      <c r="F93" s="23">
        <v>622</v>
      </c>
      <c r="G93" s="24">
        <v>29271.35787</v>
      </c>
      <c r="H93" s="23">
        <v>826</v>
      </c>
      <c r="I93" s="24">
        <v>34115.80559</v>
      </c>
    </row>
    <row r="94" spans="1:9" ht="12.75" customHeight="1">
      <c r="A94" s="22" t="s">
        <v>74</v>
      </c>
      <c r="B94" s="12">
        <v>1912</v>
      </c>
      <c r="C94" s="26">
        <v>29622.25087</v>
      </c>
      <c r="D94" s="12">
        <v>696</v>
      </c>
      <c r="E94" s="26">
        <v>16353.62572</v>
      </c>
      <c r="F94" s="12">
        <v>641</v>
      </c>
      <c r="G94" s="26">
        <v>19309.84091</v>
      </c>
      <c r="H94" s="12">
        <v>3249</v>
      </c>
      <c r="I94" s="26">
        <v>65285.7175</v>
      </c>
    </row>
    <row r="95" spans="1:9" ht="12.75" customHeight="1">
      <c r="A95" s="22" t="s">
        <v>75</v>
      </c>
      <c r="B95" s="23">
        <v>101</v>
      </c>
      <c r="C95" s="24">
        <v>2060.12727</v>
      </c>
      <c r="D95" s="23">
        <v>77</v>
      </c>
      <c r="E95" s="24">
        <v>1837.2593100000001</v>
      </c>
      <c r="F95" s="23">
        <v>134</v>
      </c>
      <c r="G95" s="24">
        <v>7943.4708200000005</v>
      </c>
      <c r="H95" s="23">
        <v>312</v>
      </c>
      <c r="I95" s="24">
        <v>11840.8574</v>
      </c>
    </row>
    <row r="96" spans="1:9" ht="12.75" customHeight="1">
      <c r="A96" s="12"/>
      <c r="B96" s="25"/>
      <c r="C96" s="19"/>
      <c r="D96" s="25"/>
      <c r="E96" s="19"/>
      <c r="F96" s="25"/>
      <c r="G96" s="19"/>
      <c r="H96" s="25"/>
      <c r="I96" s="19"/>
    </row>
    <row r="97" spans="1:247" s="3" customFormat="1" ht="12.75" customHeight="1">
      <c r="A97" s="15" t="s">
        <v>76</v>
      </c>
      <c r="B97" s="20">
        <v>4807</v>
      </c>
      <c r="C97" s="21">
        <v>55761.26115</v>
      </c>
      <c r="D97" s="20">
        <v>1487</v>
      </c>
      <c r="E97" s="21">
        <v>39041.547490000004</v>
      </c>
      <c r="F97" s="20">
        <v>163</v>
      </c>
      <c r="G97" s="21">
        <v>9023.445529999999</v>
      </c>
      <c r="H97" s="20">
        <v>6457</v>
      </c>
      <c r="I97" s="21">
        <v>103826.25417</v>
      </c>
      <c r="J97" s="10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</row>
    <row r="98" spans="1:9" ht="12.75" customHeight="1">
      <c r="A98" s="22" t="s">
        <v>77</v>
      </c>
      <c r="B98" s="12">
        <v>736</v>
      </c>
      <c r="C98" s="26">
        <v>10968.927380000001</v>
      </c>
      <c r="D98" s="12">
        <v>214</v>
      </c>
      <c r="E98" s="26">
        <v>7004.96318</v>
      </c>
      <c r="F98" s="43" t="s">
        <v>111</v>
      </c>
      <c r="G98" s="44" t="s">
        <v>111</v>
      </c>
      <c r="H98" s="12">
        <v>950</v>
      </c>
      <c r="I98" s="26">
        <v>17973.89056</v>
      </c>
    </row>
    <row r="99" spans="1:9" ht="12.75" customHeight="1">
      <c r="A99" s="22" t="s">
        <v>78</v>
      </c>
      <c r="B99" s="23">
        <v>125</v>
      </c>
      <c r="C99" s="24">
        <v>1675.7485</v>
      </c>
      <c r="D99" s="23">
        <v>31</v>
      </c>
      <c r="E99" s="24">
        <v>1173.11764</v>
      </c>
      <c r="F99" s="39" t="s">
        <v>111</v>
      </c>
      <c r="G99" s="40" t="s">
        <v>111</v>
      </c>
      <c r="H99" s="23">
        <v>156</v>
      </c>
      <c r="I99" s="24">
        <v>2848.86614</v>
      </c>
    </row>
    <row r="100" spans="1:9" ht="12.75" customHeight="1">
      <c r="A100" s="22" t="s">
        <v>79</v>
      </c>
      <c r="B100" s="12">
        <v>366</v>
      </c>
      <c r="C100" s="26">
        <v>6154.64821</v>
      </c>
      <c r="D100" s="12">
        <v>171</v>
      </c>
      <c r="E100" s="26">
        <v>3898.7861000000003</v>
      </c>
      <c r="F100" s="43" t="s">
        <v>111</v>
      </c>
      <c r="G100" s="44" t="s">
        <v>111</v>
      </c>
      <c r="H100" s="12">
        <v>537</v>
      </c>
      <c r="I100" s="26">
        <v>10053.43431</v>
      </c>
    </row>
    <row r="101" spans="1:9" ht="12.75" customHeight="1">
      <c r="A101" s="22" t="s">
        <v>80</v>
      </c>
      <c r="B101" s="23">
        <v>56</v>
      </c>
      <c r="C101" s="24">
        <v>1099.06423</v>
      </c>
      <c r="D101" s="23">
        <v>30</v>
      </c>
      <c r="E101" s="24">
        <v>622.34</v>
      </c>
      <c r="F101" s="39" t="s">
        <v>111</v>
      </c>
      <c r="G101" s="40" t="s">
        <v>111</v>
      </c>
      <c r="H101" s="23">
        <v>86</v>
      </c>
      <c r="I101" s="24">
        <v>1721.4042299999999</v>
      </c>
    </row>
    <row r="102" spans="1:9" ht="12.75" customHeight="1">
      <c r="A102" s="22" t="s">
        <v>81</v>
      </c>
      <c r="B102" s="12">
        <v>3705</v>
      </c>
      <c r="C102" s="26">
        <v>38637.685560000005</v>
      </c>
      <c r="D102" s="12">
        <v>1102</v>
      </c>
      <c r="E102" s="26">
        <v>28137.79821</v>
      </c>
      <c r="F102" s="12">
        <v>163</v>
      </c>
      <c r="G102" s="26">
        <v>9023.445529999999</v>
      </c>
      <c r="H102" s="12">
        <v>4970</v>
      </c>
      <c r="I102" s="26">
        <v>75798.9293</v>
      </c>
    </row>
    <row r="103" spans="1:9" ht="12.75" customHeight="1">
      <c r="A103" s="22" t="s">
        <v>82</v>
      </c>
      <c r="B103" s="23">
        <v>64</v>
      </c>
      <c r="C103" s="24">
        <v>1083.51049</v>
      </c>
      <c r="D103" s="23">
        <v>36</v>
      </c>
      <c r="E103" s="24">
        <v>1027.00506</v>
      </c>
      <c r="F103" s="23">
        <v>160</v>
      </c>
      <c r="G103" s="24">
        <v>8970.096140000001</v>
      </c>
      <c r="H103" s="23">
        <v>260</v>
      </c>
      <c r="I103" s="24">
        <v>11080.61169</v>
      </c>
    </row>
    <row r="104" spans="1:9" ht="12.75" customHeight="1">
      <c r="A104" s="12"/>
      <c r="B104" s="25"/>
      <c r="C104" s="19"/>
      <c r="D104" s="25"/>
      <c r="E104" s="19"/>
      <c r="F104" s="25"/>
      <c r="G104" s="19"/>
      <c r="H104" s="25"/>
      <c r="I104" s="19"/>
    </row>
    <row r="105" spans="1:247" s="3" customFormat="1" ht="12.75" customHeight="1">
      <c r="A105" s="15" t="s">
        <v>83</v>
      </c>
      <c r="B105" s="20">
        <v>1289</v>
      </c>
      <c r="C105" s="21">
        <v>37415.39411</v>
      </c>
      <c r="D105" s="20">
        <v>557</v>
      </c>
      <c r="E105" s="21">
        <v>21720.06455</v>
      </c>
      <c r="F105" s="20">
        <v>18</v>
      </c>
      <c r="G105" s="21">
        <v>226.48619</v>
      </c>
      <c r="H105" s="20">
        <v>1864</v>
      </c>
      <c r="I105" s="21">
        <v>59361.94485</v>
      </c>
      <c r="J105" s="10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</row>
    <row r="106" spans="1:9" ht="12.75" customHeight="1">
      <c r="A106" s="22" t="s">
        <v>84</v>
      </c>
      <c r="B106" s="12">
        <v>192</v>
      </c>
      <c r="C106" s="26">
        <v>5104.445019999999</v>
      </c>
      <c r="D106" s="12">
        <v>78</v>
      </c>
      <c r="E106" s="26">
        <v>3063.998</v>
      </c>
      <c r="F106" s="12">
        <v>1</v>
      </c>
      <c r="G106" s="26">
        <v>35.24137</v>
      </c>
      <c r="H106" s="12">
        <v>271</v>
      </c>
      <c r="I106" s="26">
        <v>8203.68439</v>
      </c>
    </row>
    <row r="107" spans="1:9" ht="12.75" customHeight="1">
      <c r="A107" s="22" t="s">
        <v>85</v>
      </c>
      <c r="B107" s="23">
        <v>16</v>
      </c>
      <c r="C107" s="24">
        <v>367.64508</v>
      </c>
      <c r="D107" s="23">
        <v>6</v>
      </c>
      <c r="E107" s="24">
        <v>100.55025</v>
      </c>
      <c r="F107" s="23">
        <v>1</v>
      </c>
      <c r="G107" s="24">
        <v>35.24137</v>
      </c>
      <c r="H107" s="23">
        <v>23</v>
      </c>
      <c r="I107" s="24">
        <v>503.43670000000003</v>
      </c>
    </row>
    <row r="108" spans="1:9" ht="12.75" customHeight="1">
      <c r="A108" s="22" t="s">
        <v>86</v>
      </c>
      <c r="B108" s="12">
        <v>329</v>
      </c>
      <c r="C108" s="26">
        <v>10759.34368</v>
      </c>
      <c r="D108" s="12">
        <v>258</v>
      </c>
      <c r="E108" s="26">
        <v>9041.01687</v>
      </c>
      <c r="F108" s="12">
        <v>1</v>
      </c>
      <c r="G108" s="26">
        <v>22.573439999999998</v>
      </c>
      <c r="H108" s="12">
        <v>588</v>
      </c>
      <c r="I108" s="26">
        <v>19822.933989999998</v>
      </c>
    </row>
    <row r="109" spans="1:9" ht="12.75" customHeight="1">
      <c r="A109" s="22" t="s">
        <v>87</v>
      </c>
      <c r="B109" s="23">
        <v>73</v>
      </c>
      <c r="C109" s="24">
        <v>2492.63982</v>
      </c>
      <c r="D109" s="23">
        <v>36</v>
      </c>
      <c r="E109" s="24">
        <v>1718.94265</v>
      </c>
      <c r="F109" s="39" t="s">
        <v>111</v>
      </c>
      <c r="G109" s="40" t="s">
        <v>111</v>
      </c>
      <c r="H109" s="23">
        <v>109</v>
      </c>
      <c r="I109" s="24">
        <v>4211.582469999999</v>
      </c>
    </row>
    <row r="110" spans="1:9" ht="12.75" customHeight="1">
      <c r="A110" s="22" t="s">
        <v>88</v>
      </c>
      <c r="B110" s="12">
        <v>277</v>
      </c>
      <c r="C110" s="26">
        <v>7138.1495</v>
      </c>
      <c r="D110" s="12">
        <v>93</v>
      </c>
      <c r="E110" s="26">
        <v>4042.38242</v>
      </c>
      <c r="F110" s="12">
        <v>3</v>
      </c>
      <c r="G110" s="26">
        <v>46.855779999999996</v>
      </c>
      <c r="H110" s="12">
        <v>373</v>
      </c>
      <c r="I110" s="26">
        <v>11227.3877</v>
      </c>
    </row>
    <row r="111" spans="1:9" ht="12.75" customHeight="1">
      <c r="A111" s="22" t="s">
        <v>89</v>
      </c>
      <c r="B111" s="23">
        <v>11</v>
      </c>
      <c r="C111" s="24">
        <v>319.40166</v>
      </c>
      <c r="D111" s="23">
        <v>3</v>
      </c>
      <c r="E111" s="24">
        <v>116.5736</v>
      </c>
      <c r="F111" s="23">
        <v>3</v>
      </c>
      <c r="G111" s="24">
        <v>46.855779999999996</v>
      </c>
      <c r="H111" s="23">
        <v>17</v>
      </c>
      <c r="I111" s="24">
        <v>482.83104</v>
      </c>
    </row>
    <row r="112" spans="1:9" ht="12.75" customHeight="1">
      <c r="A112" s="22" t="s">
        <v>90</v>
      </c>
      <c r="B112" s="12">
        <v>491</v>
      </c>
      <c r="C112" s="26">
        <v>14413.45591</v>
      </c>
      <c r="D112" s="12">
        <v>128</v>
      </c>
      <c r="E112" s="26">
        <v>5572.66726</v>
      </c>
      <c r="F112" s="12">
        <v>13</v>
      </c>
      <c r="G112" s="26">
        <v>121.8156</v>
      </c>
      <c r="H112" s="12">
        <v>632</v>
      </c>
      <c r="I112" s="26">
        <v>20107.93877</v>
      </c>
    </row>
    <row r="113" spans="1:10" ht="12.75" customHeight="1">
      <c r="A113" s="22" t="s">
        <v>91</v>
      </c>
      <c r="B113" s="23">
        <v>93</v>
      </c>
      <c r="C113" s="24">
        <v>2872.84998</v>
      </c>
      <c r="D113" s="23">
        <v>21</v>
      </c>
      <c r="E113" s="24">
        <v>1697.805</v>
      </c>
      <c r="F113" s="23">
        <v>10</v>
      </c>
      <c r="G113" s="24">
        <v>86.04</v>
      </c>
      <c r="H113" s="23">
        <v>124</v>
      </c>
      <c r="I113" s="24">
        <v>4656.69498</v>
      </c>
      <c r="J113" s="8"/>
    </row>
    <row r="114" spans="1:9" ht="12.75" customHeight="1">
      <c r="A114" s="12"/>
      <c r="B114" s="25"/>
      <c r="C114" s="19"/>
      <c r="D114" s="25"/>
      <c r="E114" s="19"/>
      <c r="F114" s="25"/>
      <c r="G114" s="19"/>
      <c r="H114" s="25"/>
      <c r="I114" s="19"/>
    </row>
    <row r="115" spans="1:247" s="3" customFormat="1" ht="12.75" customHeight="1">
      <c r="A115" s="15" t="s">
        <v>92</v>
      </c>
      <c r="B115" s="20">
        <v>436</v>
      </c>
      <c r="C115" s="21">
        <v>14763.982310000001</v>
      </c>
      <c r="D115" s="20">
        <v>159</v>
      </c>
      <c r="E115" s="21">
        <v>4170.59922</v>
      </c>
      <c r="F115" s="20">
        <v>3</v>
      </c>
      <c r="G115" s="21">
        <v>141.99420999999998</v>
      </c>
      <c r="H115" s="20">
        <v>598</v>
      </c>
      <c r="I115" s="21">
        <v>19076.575739999997</v>
      </c>
      <c r="J115" s="9"/>
      <c r="K115" s="5"/>
      <c r="L115" s="5"/>
      <c r="M115" s="5"/>
      <c r="N115" s="5"/>
      <c r="O115" s="5"/>
      <c r="P115" s="5"/>
      <c r="Q115" s="5"/>
      <c r="R115" s="5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</row>
    <row r="116" spans="1:10" ht="12.75" customHeight="1">
      <c r="A116" s="22" t="s">
        <v>93</v>
      </c>
      <c r="B116" s="12">
        <v>178</v>
      </c>
      <c r="C116" s="26">
        <v>4844.352269999999</v>
      </c>
      <c r="D116" s="12">
        <v>117</v>
      </c>
      <c r="E116" s="26">
        <v>2649.76708</v>
      </c>
      <c r="F116" s="12">
        <v>1</v>
      </c>
      <c r="G116" s="26">
        <v>1.99421</v>
      </c>
      <c r="H116" s="12">
        <v>296</v>
      </c>
      <c r="I116" s="26">
        <v>7496.11356</v>
      </c>
      <c r="J116" s="8"/>
    </row>
    <row r="117" spans="1:10" ht="12.75" customHeight="1">
      <c r="A117" s="22" t="s">
        <v>94</v>
      </c>
      <c r="B117" s="23">
        <v>50</v>
      </c>
      <c r="C117" s="24">
        <v>2097.6099900000004</v>
      </c>
      <c r="D117" s="23">
        <v>43</v>
      </c>
      <c r="E117" s="24">
        <v>499.42164</v>
      </c>
      <c r="F117" s="39" t="s">
        <v>111</v>
      </c>
      <c r="G117" s="40" t="s">
        <v>111</v>
      </c>
      <c r="H117" s="23">
        <v>93</v>
      </c>
      <c r="I117" s="24">
        <v>2597.03163</v>
      </c>
      <c r="J117" s="8"/>
    </row>
    <row r="118" spans="1:10" ht="12.75" customHeight="1">
      <c r="A118" s="22" t="s">
        <v>95</v>
      </c>
      <c r="B118" s="12">
        <v>258</v>
      </c>
      <c r="C118" s="26">
        <v>9919.63004</v>
      </c>
      <c r="D118" s="12">
        <v>42</v>
      </c>
      <c r="E118" s="26">
        <v>1520.83214</v>
      </c>
      <c r="F118" s="12">
        <v>2</v>
      </c>
      <c r="G118" s="26">
        <v>140</v>
      </c>
      <c r="H118" s="12">
        <v>302</v>
      </c>
      <c r="I118" s="26">
        <v>11580.46218</v>
      </c>
      <c r="J118" s="8"/>
    </row>
    <row r="119" spans="1:10" ht="12.75" customHeight="1">
      <c r="A119" s="22" t="s">
        <v>96</v>
      </c>
      <c r="B119" s="23">
        <v>50</v>
      </c>
      <c r="C119" s="24">
        <v>2125.9659100000003</v>
      </c>
      <c r="D119" s="23">
        <v>11</v>
      </c>
      <c r="E119" s="24">
        <v>502.90984000000003</v>
      </c>
      <c r="F119" s="23">
        <v>2</v>
      </c>
      <c r="G119" s="24">
        <v>140</v>
      </c>
      <c r="H119" s="23">
        <v>63</v>
      </c>
      <c r="I119" s="24">
        <v>2768.87575</v>
      </c>
      <c r="J119" s="8"/>
    </row>
    <row r="120" spans="1:9" ht="12.75" customHeight="1">
      <c r="A120" s="12"/>
      <c r="B120" s="25"/>
      <c r="C120" s="19"/>
      <c r="D120" s="25"/>
      <c r="E120" s="19"/>
      <c r="F120" s="25"/>
      <c r="G120" s="19"/>
      <c r="H120" s="25"/>
      <c r="I120" s="19"/>
    </row>
    <row r="121" spans="1:247" s="3" customFormat="1" ht="12.75" customHeight="1">
      <c r="A121" s="15" t="s">
        <v>97</v>
      </c>
      <c r="B121" s="20">
        <v>218</v>
      </c>
      <c r="C121" s="21">
        <v>6436.49571</v>
      </c>
      <c r="D121" s="20">
        <v>77</v>
      </c>
      <c r="E121" s="21">
        <v>2375.71531</v>
      </c>
      <c r="F121" s="20">
        <v>212</v>
      </c>
      <c r="G121" s="21">
        <v>10956.744480000001</v>
      </c>
      <c r="H121" s="20">
        <v>507</v>
      </c>
      <c r="I121" s="21">
        <v>19768.9555</v>
      </c>
      <c r="J121" s="4"/>
      <c r="K121" s="5"/>
      <c r="L121" s="5"/>
      <c r="M121" s="5"/>
      <c r="N121" s="5"/>
      <c r="O121" s="5"/>
      <c r="P121" s="5"/>
      <c r="Q121" s="5"/>
      <c r="R121" s="5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</row>
    <row r="122" spans="1:9" ht="12.75" customHeight="1">
      <c r="A122" s="22" t="s">
        <v>98</v>
      </c>
      <c r="B122" s="12">
        <v>218</v>
      </c>
      <c r="C122" s="26">
        <v>6436.49571</v>
      </c>
      <c r="D122" s="12">
        <v>77</v>
      </c>
      <c r="E122" s="26">
        <v>2375.71531</v>
      </c>
      <c r="F122" s="12">
        <v>212</v>
      </c>
      <c r="G122" s="26">
        <v>10956.744480000001</v>
      </c>
      <c r="H122" s="12">
        <v>507</v>
      </c>
      <c r="I122" s="26">
        <v>19768.9555</v>
      </c>
    </row>
    <row r="123" spans="1:9" ht="12.75" customHeight="1">
      <c r="A123" s="22" t="s">
        <v>99</v>
      </c>
      <c r="B123" s="23">
        <v>87</v>
      </c>
      <c r="C123" s="24">
        <v>1277.3593500000002</v>
      </c>
      <c r="D123" s="23">
        <v>26</v>
      </c>
      <c r="E123" s="24">
        <v>714.45713</v>
      </c>
      <c r="F123" s="23">
        <v>211</v>
      </c>
      <c r="G123" s="24">
        <v>10920.413460000002</v>
      </c>
      <c r="H123" s="23">
        <v>324</v>
      </c>
      <c r="I123" s="24">
        <v>12912.22994</v>
      </c>
    </row>
    <row r="124" spans="1:9" ht="12.75" customHeight="1">
      <c r="A124" s="12"/>
      <c r="B124" s="25"/>
      <c r="C124" s="19"/>
      <c r="D124" s="25"/>
      <c r="E124" s="19"/>
      <c r="F124" s="25"/>
      <c r="G124" s="19"/>
      <c r="H124" s="25"/>
      <c r="I124" s="19"/>
    </row>
    <row r="125" spans="1:247" s="3" customFormat="1" ht="12.75" customHeight="1">
      <c r="A125" s="15" t="s">
        <v>100</v>
      </c>
      <c r="B125" s="20">
        <v>307</v>
      </c>
      <c r="C125" s="21">
        <v>8608.2457</v>
      </c>
      <c r="D125" s="20">
        <v>359</v>
      </c>
      <c r="E125" s="21">
        <v>8238.21703</v>
      </c>
      <c r="F125" s="20">
        <v>5</v>
      </c>
      <c r="G125" s="21">
        <v>3332.68982</v>
      </c>
      <c r="H125" s="20">
        <v>671</v>
      </c>
      <c r="I125" s="21">
        <v>20179.152550000003</v>
      </c>
      <c r="J125" s="4"/>
      <c r="K125" s="5"/>
      <c r="L125" s="5"/>
      <c r="M125" s="5"/>
      <c r="N125" s="5"/>
      <c r="O125" s="5"/>
      <c r="P125" s="5"/>
      <c r="Q125" s="5"/>
      <c r="R125" s="5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</row>
    <row r="126" spans="1:9" ht="12.75" customHeight="1">
      <c r="A126" s="22" t="s">
        <v>101</v>
      </c>
      <c r="B126" s="12">
        <v>244</v>
      </c>
      <c r="C126" s="26">
        <v>5842.34573</v>
      </c>
      <c r="D126" s="12">
        <v>332</v>
      </c>
      <c r="E126" s="26">
        <v>7107.77025</v>
      </c>
      <c r="F126" s="12">
        <v>5</v>
      </c>
      <c r="G126" s="26">
        <v>3332.68982</v>
      </c>
      <c r="H126" s="12">
        <v>581</v>
      </c>
      <c r="I126" s="26">
        <v>16282.8058</v>
      </c>
    </row>
    <row r="127" spans="1:9" ht="12.75" customHeight="1">
      <c r="A127" s="22" t="s">
        <v>102</v>
      </c>
      <c r="B127" s="23">
        <v>16</v>
      </c>
      <c r="C127" s="24">
        <v>360.68939</v>
      </c>
      <c r="D127" s="23">
        <v>8</v>
      </c>
      <c r="E127" s="24">
        <v>186.744</v>
      </c>
      <c r="F127" s="39" t="s">
        <v>111</v>
      </c>
      <c r="G127" s="40" t="s">
        <v>111</v>
      </c>
      <c r="H127" s="23">
        <v>24</v>
      </c>
      <c r="I127" s="24">
        <v>547.43339</v>
      </c>
    </row>
    <row r="128" spans="1:9" ht="12.75" customHeight="1">
      <c r="A128" s="22" t="s">
        <v>103</v>
      </c>
      <c r="B128" s="12">
        <v>63</v>
      </c>
      <c r="C128" s="26">
        <v>2765.8999700000004</v>
      </c>
      <c r="D128" s="12">
        <v>27</v>
      </c>
      <c r="E128" s="26">
        <v>1130.44678</v>
      </c>
      <c r="F128" s="43" t="s">
        <v>111</v>
      </c>
      <c r="G128" s="44" t="s">
        <v>111</v>
      </c>
      <c r="H128" s="12">
        <v>90</v>
      </c>
      <c r="I128" s="26">
        <v>3896.34675</v>
      </c>
    </row>
    <row r="129" spans="1:9" ht="12.75" customHeight="1">
      <c r="A129" s="28" t="s">
        <v>104</v>
      </c>
      <c r="B129" s="29">
        <v>37</v>
      </c>
      <c r="C129" s="30">
        <v>1930.8991</v>
      </c>
      <c r="D129" s="29">
        <v>7</v>
      </c>
      <c r="E129" s="30">
        <v>327.18368</v>
      </c>
      <c r="F129" s="45" t="s">
        <v>111</v>
      </c>
      <c r="G129" s="46" t="s">
        <v>111</v>
      </c>
      <c r="H129" s="29">
        <v>44</v>
      </c>
      <c r="I129" s="30">
        <v>2258.0827799999997</v>
      </c>
    </row>
    <row r="130" spans="1:9" ht="12.75" customHeight="1">
      <c r="A130" s="56" t="s">
        <v>107</v>
      </c>
      <c r="B130" s="56"/>
      <c r="C130" s="56"/>
      <c r="D130" s="56"/>
      <c r="E130" s="56"/>
      <c r="F130" s="56"/>
      <c r="G130" s="56"/>
      <c r="H130" s="56"/>
      <c r="I130" s="56"/>
    </row>
    <row r="131" spans="1:9" ht="12.75" customHeight="1">
      <c r="A131" s="57" t="s">
        <v>105</v>
      </c>
      <c r="B131" s="57"/>
      <c r="C131" s="57"/>
      <c r="D131" s="57"/>
      <c r="E131" s="57"/>
      <c r="F131" s="57"/>
      <c r="G131" s="57"/>
      <c r="H131" s="57"/>
      <c r="I131" s="57"/>
    </row>
    <row r="132" spans="1:9" ht="12.75" customHeight="1">
      <c r="A132" s="50" t="s">
        <v>115</v>
      </c>
      <c r="B132" s="50"/>
      <c r="C132" s="50"/>
      <c r="D132" s="50"/>
      <c r="E132" s="50"/>
      <c r="F132" s="50"/>
      <c r="G132" s="50"/>
      <c r="H132" s="50"/>
      <c r="I132" s="50"/>
    </row>
    <row r="133" spans="1:9" ht="12.75" customHeight="1">
      <c r="A133" s="50" t="s">
        <v>116</v>
      </c>
      <c r="B133" s="50"/>
      <c r="C133" s="50"/>
      <c r="D133" s="50"/>
      <c r="E133" s="50"/>
      <c r="F133" s="50"/>
      <c r="G133" s="50"/>
      <c r="H133" s="50"/>
      <c r="I133" s="50"/>
    </row>
    <row r="134" spans="1:9" ht="12.75" customHeight="1">
      <c r="A134" s="12"/>
      <c r="B134" s="12"/>
      <c r="C134" s="13"/>
      <c r="D134" s="12"/>
      <c r="E134" s="13"/>
      <c r="F134" s="12"/>
      <c r="G134" s="13"/>
      <c r="H134" s="12"/>
      <c r="I134" s="13"/>
    </row>
    <row r="135" spans="1:9" ht="12.75" customHeight="1">
      <c r="A135" s="12"/>
      <c r="B135" s="31"/>
      <c r="C135" s="32"/>
      <c r="D135" s="12"/>
      <c r="E135" s="13"/>
      <c r="F135" s="12"/>
      <c r="G135" s="32"/>
      <c r="H135" s="31"/>
      <c r="I135" s="32"/>
    </row>
    <row r="136" spans="1:9" ht="12.75" customHeight="1">
      <c r="A136" s="12"/>
      <c r="B136" s="12"/>
      <c r="C136" s="13"/>
      <c r="D136" s="31"/>
      <c r="E136" s="32"/>
      <c r="F136" s="31"/>
      <c r="G136" s="13"/>
      <c r="H136" s="12"/>
      <c r="I136" s="13"/>
    </row>
    <row r="137" spans="1:18" ht="12.75" customHeight="1">
      <c r="A137" s="12"/>
      <c r="B137" s="12"/>
      <c r="C137" s="13"/>
      <c r="D137" s="12"/>
      <c r="E137" s="13"/>
      <c r="F137" s="12"/>
      <c r="G137" s="13"/>
      <c r="H137" s="12"/>
      <c r="I137" s="13"/>
      <c r="L137" s="6"/>
      <c r="N137" s="6"/>
      <c r="P137" s="6"/>
      <c r="R137" s="6"/>
    </row>
    <row r="138" spans="1:18" ht="12.75" customHeight="1">
      <c r="A138" s="12"/>
      <c r="B138" s="12"/>
      <c r="C138" s="13"/>
      <c r="D138" s="12"/>
      <c r="E138" s="13"/>
      <c r="F138" s="12"/>
      <c r="G138" s="13"/>
      <c r="H138" s="12"/>
      <c r="I138" s="13"/>
      <c r="L138" s="6"/>
      <c r="N138" s="6"/>
      <c r="P138" s="6"/>
      <c r="R138" s="6"/>
    </row>
    <row r="139" spans="1:18" ht="12.75" customHeight="1">
      <c r="A139" s="12"/>
      <c r="B139" s="12"/>
      <c r="C139" s="13"/>
      <c r="D139" s="12"/>
      <c r="E139" s="13"/>
      <c r="F139" s="12"/>
      <c r="G139" s="13"/>
      <c r="H139" s="12"/>
      <c r="I139" s="13"/>
      <c r="L139" s="6"/>
      <c r="N139" s="6"/>
      <c r="P139" s="6"/>
      <c r="R139" s="6"/>
    </row>
    <row r="140" spans="1:18" ht="12.75" customHeight="1">
      <c r="A140" s="12"/>
      <c r="B140" s="12"/>
      <c r="C140" s="13"/>
      <c r="D140" s="12"/>
      <c r="E140" s="13"/>
      <c r="F140" s="12"/>
      <c r="G140" s="13"/>
      <c r="H140" s="12"/>
      <c r="I140" s="13"/>
      <c r="L140" s="6"/>
      <c r="N140" s="6"/>
      <c r="P140" s="6"/>
      <c r="R140" s="6"/>
    </row>
    <row r="141" spans="1:18" ht="12.75" customHeight="1">
      <c r="A141" s="12"/>
      <c r="B141" s="12"/>
      <c r="C141" s="13"/>
      <c r="D141" s="12"/>
      <c r="E141" s="13"/>
      <c r="F141" s="12"/>
      <c r="G141" s="13"/>
      <c r="H141" s="12"/>
      <c r="I141" s="13"/>
      <c r="L141" s="6"/>
      <c r="N141" s="6"/>
      <c r="P141" s="6"/>
      <c r="R141" s="6"/>
    </row>
    <row r="142" spans="1:18" ht="12.75" customHeight="1">
      <c r="A142" s="12"/>
      <c r="B142" s="12"/>
      <c r="C142" s="13"/>
      <c r="D142" s="12"/>
      <c r="E142" s="13"/>
      <c r="F142" s="12"/>
      <c r="G142" s="13"/>
      <c r="H142" s="12"/>
      <c r="I142" s="13"/>
      <c r="L142" s="6"/>
      <c r="N142" s="6"/>
      <c r="P142" s="6"/>
      <c r="R142" s="6"/>
    </row>
    <row r="143" spans="1:18" ht="12.75" customHeight="1">
      <c r="A143" s="12"/>
      <c r="B143" s="12"/>
      <c r="C143" s="13"/>
      <c r="D143" s="12"/>
      <c r="E143" s="13"/>
      <c r="F143" s="12"/>
      <c r="G143" s="13"/>
      <c r="H143" s="12"/>
      <c r="I143" s="13"/>
      <c r="L143" s="6"/>
      <c r="N143" s="6"/>
      <c r="P143" s="6"/>
      <c r="R143" s="6"/>
    </row>
    <row r="144" spans="1:18" ht="12.75" customHeight="1">
      <c r="A144" s="12"/>
      <c r="B144" s="12"/>
      <c r="C144" s="13"/>
      <c r="D144" s="12"/>
      <c r="E144" s="13"/>
      <c r="F144" s="12"/>
      <c r="G144" s="13"/>
      <c r="H144" s="12"/>
      <c r="I144" s="13"/>
      <c r="L144" s="6"/>
      <c r="N144" s="6"/>
      <c r="P144" s="6"/>
      <c r="R144" s="6"/>
    </row>
    <row r="145" spans="1:18" ht="12.75" customHeight="1">
      <c r="A145" s="12"/>
      <c r="B145" s="12"/>
      <c r="C145" s="13"/>
      <c r="D145" s="12"/>
      <c r="E145" s="13"/>
      <c r="F145" s="12"/>
      <c r="G145" s="13"/>
      <c r="H145" s="12"/>
      <c r="I145" s="13"/>
      <c r="L145" s="6"/>
      <c r="N145" s="6"/>
      <c r="P145" s="6"/>
      <c r="R145" s="6"/>
    </row>
    <row r="146" spans="1:18" ht="12.75" customHeight="1">
      <c r="A146" s="12"/>
      <c r="B146" s="12"/>
      <c r="C146" s="13"/>
      <c r="D146" s="12"/>
      <c r="E146" s="13"/>
      <c r="F146" s="12"/>
      <c r="G146" s="13"/>
      <c r="H146" s="12"/>
      <c r="I146" s="13"/>
      <c r="L146" s="6"/>
      <c r="N146" s="6"/>
      <c r="P146" s="6"/>
      <c r="R146" s="6"/>
    </row>
    <row r="147" spans="1:18" ht="12.75" customHeight="1">
      <c r="A147" s="12"/>
      <c r="B147" s="12"/>
      <c r="C147" s="13"/>
      <c r="D147" s="12"/>
      <c r="E147" s="13"/>
      <c r="F147" s="12"/>
      <c r="G147" s="13"/>
      <c r="H147" s="12"/>
      <c r="I147" s="13"/>
      <c r="L147" s="6"/>
      <c r="N147" s="6"/>
      <c r="P147" s="6"/>
      <c r="R147" s="6"/>
    </row>
    <row r="148" spans="1:18" ht="12.75" customHeight="1">
      <c r="A148" s="12"/>
      <c r="B148" s="12"/>
      <c r="C148" s="13"/>
      <c r="D148" s="12"/>
      <c r="E148" s="13"/>
      <c r="F148" s="12"/>
      <c r="G148" s="13"/>
      <c r="H148" s="12"/>
      <c r="I148" s="13"/>
      <c r="L148" s="6"/>
      <c r="N148" s="6"/>
      <c r="P148" s="6"/>
      <c r="R148" s="6"/>
    </row>
    <row r="149" spans="1:18" ht="12.75" customHeight="1">
      <c r="A149" s="12"/>
      <c r="B149" s="12"/>
      <c r="C149" s="13"/>
      <c r="D149" s="12"/>
      <c r="E149" s="13"/>
      <c r="F149" s="12"/>
      <c r="G149" s="13"/>
      <c r="H149" s="12"/>
      <c r="I149" s="13"/>
      <c r="L149" s="6"/>
      <c r="N149" s="6"/>
      <c r="P149" s="6"/>
      <c r="R149" s="6"/>
    </row>
    <row r="150" spans="1:18" ht="12.75" customHeight="1">
      <c r="A150" s="12"/>
      <c r="B150" s="12"/>
      <c r="C150" s="13"/>
      <c r="D150" s="12"/>
      <c r="E150" s="13"/>
      <c r="F150" s="12"/>
      <c r="G150" s="13"/>
      <c r="H150" s="12"/>
      <c r="I150" s="13"/>
      <c r="L150" s="6"/>
      <c r="N150" s="6"/>
      <c r="P150" s="6"/>
      <c r="R150" s="6"/>
    </row>
    <row r="151" spans="1:18" ht="12.75" customHeight="1">
      <c r="A151" s="12"/>
      <c r="B151" s="12"/>
      <c r="C151" s="13"/>
      <c r="D151" s="12"/>
      <c r="E151" s="13"/>
      <c r="F151" s="12"/>
      <c r="G151" s="13"/>
      <c r="H151" s="12"/>
      <c r="I151" s="13"/>
      <c r="L151" s="6"/>
      <c r="N151" s="6"/>
      <c r="P151" s="6"/>
      <c r="R151" s="6"/>
    </row>
    <row r="152" spans="1:18" ht="12.75" customHeight="1">
      <c r="A152" s="12"/>
      <c r="B152" s="12"/>
      <c r="C152" s="13"/>
      <c r="D152" s="12"/>
      <c r="E152" s="13"/>
      <c r="F152" s="12"/>
      <c r="G152" s="13"/>
      <c r="H152" s="12"/>
      <c r="I152" s="13"/>
      <c r="L152" s="6"/>
      <c r="N152" s="6"/>
      <c r="P152" s="6"/>
      <c r="R152" s="6"/>
    </row>
    <row r="153" spans="1:18" ht="12.75" customHeight="1">
      <c r="A153" s="12"/>
      <c r="B153" s="12"/>
      <c r="C153" s="13"/>
      <c r="D153" s="12"/>
      <c r="E153" s="13"/>
      <c r="F153" s="12"/>
      <c r="G153" s="13"/>
      <c r="H153" s="12"/>
      <c r="I153" s="13"/>
      <c r="L153" s="6"/>
      <c r="M153" s="6"/>
      <c r="N153" s="6"/>
      <c r="O153" s="6"/>
      <c r="P153" s="6"/>
      <c r="Q153" s="6"/>
      <c r="R153" s="6"/>
    </row>
    <row r="154" spans="1:9" ht="12.75" customHeight="1">
      <c r="A154" s="12"/>
      <c r="B154" s="12"/>
      <c r="C154" s="13"/>
      <c r="D154" s="12"/>
      <c r="E154" s="13"/>
      <c r="F154" s="12"/>
      <c r="G154" s="13"/>
      <c r="H154" s="12"/>
      <c r="I154" s="13"/>
    </row>
    <row r="155" spans="1:9" ht="12.75" customHeight="1">
      <c r="A155" s="12"/>
      <c r="B155" s="12"/>
      <c r="C155" s="13"/>
      <c r="D155" s="12"/>
      <c r="E155" s="13"/>
      <c r="F155" s="12"/>
      <c r="G155" s="13"/>
      <c r="H155" s="12"/>
      <c r="I155" s="13"/>
    </row>
    <row r="156" spans="1:9" ht="12.75" customHeight="1">
      <c r="A156" s="12"/>
      <c r="B156" s="12"/>
      <c r="C156" s="13"/>
      <c r="D156" s="12"/>
      <c r="E156" s="13"/>
      <c r="F156" s="12"/>
      <c r="G156" s="13"/>
      <c r="H156" s="12"/>
      <c r="I156" s="13"/>
    </row>
    <row r="157" spans="1:9" ht="12.75" customHeight="1">
      <c r="A157" s="12"/>
      <c r="B157" s="12"/>
      <c r="C157" s="13"/>
      <c r="D157" s="12"/>
      <c r="E157" s="13"/>
      <c r="F157" s="12"/>
      <c r="G157" s="13"/>
      <c r="H157" s="12"/>
      <c r="I157" s="13"/>
    </row>
    <row r="158" spans="1:9" ht="12.75" customHeight="1">
      <c r="A158" s="12"/>
      <c r="B158" s="12"/>
      <c r="C158" s="13"/>
      <c r="D158" s="12"/>
      <c r="E158" s="13"/>
      <c r="F158" s="12"/>
      <c r="G158" s="13"/>
      <c r="H158" s="12"/>
      <c r="I158" s="13"/>
    </row>
    <row r="159" spans="1:9" ht="12.75">
      <c r="A159" s="12"/>
      <c r="B159" s="12"/>
      <c r="C159" s="13"/>
      <c r="D159" s="12"/>
      <c r="E159" s="13"/>
      <c r="F159" s="12"/>
      <c r="G159" s="13"/>
      <c r="H159" s="12"/>
      <c r="I159" s="13"/>
    </row>
    <row r="160" spans="1:9" ht="12.75">
      <c r="A160" s="12"/>
      <c r="B160" s="12"/>
      <c r="C160" s="13"/>
      <c r="D160" s="12"/>
      <c r="E160" s="13"/>
      <c r="F160" s="12"/>
      <c r="G160" s="13"/>
      <c r="H160" s="12"/>
      <c r="I160" s="13"/>
    </row>
    <row r="161" spans="1:9" ht="12.75">
      <c r="A161" s="12"/>
      <c r="B161" s="12"/>
      <c r="C161" s="13"/>
      <c r="D161" s="12"/>
      <c r="E161" s="13"/>
      <c r="F161" s="12"/>
      <c r="G161" s="13"/>
      <c r="H161" s="12"/>
      <c r="I161" s="13"/>
    </row>
    <row r="162" spans="1:9" ht="12.75">
      <c r="A162" s="12"/>
      <c r="B162" s="12"/>
      <c r="C162" s="13"/>
      <c r="D162" s="12"/>
      <c r="E162" s="13"/>
      <c r="F162" s="12"/>
      <c r="G162" s="13"/>
      <c r="H162" s="12"/>
      <c r="I162" s="13"/>
    </row>
    <row r="163" spans="1:9" ht="12.75">
      <c r="A163" s="12"/>
      <c r="B163" s="12"/>
      <c r="C163" s="13"/>
      <c r="D163" s="12"/>
      <c r="E163" s="13"/>
      <c r="F163" s="12"/>
      <c r="G163" s="13"/>
      <c r="H163" s="12"/>
      <c r="I163" s="13"/>
    </row>
    <row r="164" spans="1:9" ht="12.75">
      <c r="A164" s="12"/>
      <c r="B164" s="12"/>
      <c r="C164" s="13"/>
      <c r="D164" s="12"/>
      <c r="E164" s="13"/>
      <c r="F164" s="12"/>
      <c r="G164" s="13"/>
      <c r="H164" s="12"/>
      <c r="I164" s="13"/>
    </row>
    <row r="165" spans="1:9" ht="12.75">
      <c r="A165" s="12"/>
      <c r="B165" s="12"/>
      <c r="C165" s="13"/>
      <c r="D165" s="12"/>
      <c r="E165" s="13"/>
      <c r="F165" s="12"/>
      <c r="G165" s="13"/>
      <c r="H165" s="12"/>
      <c r="I165" s="13"/>
    </row>
    <row r="166" spans="1:9" ht="12.75">
      <c r="A166" s="12"/>
      <c r="B166" s="12"/>
      <c r="C166" s="13"/>
      <c r="D166" s="12"/>
      <c r="E166" s="13"/>
      <c r="F166" s="12"/>
      <c r="G166" s="13"/>
      <c r="H166" s="12"/>
      <c r="I166" s="13"/>
    </row>
  </sheetData>
  <mergeCells count="18">
    <mergeCell ref="B10:C10"/>
    <mergeCell ref="D10:E10"/>
    <mergeCell ref="A1:I1"/>
    <mergeCell ref="A2:I2"/>
    <mergeCell ref="A5:I5"/>
    <mergeCell ref="A6:I6"/>
    <mergeCell ref="A3:I3"/>
    <mergeCell ref="A4:I4"/>
    <mergeCell ref="F10:G10"/>
    <mergeCell ref="H10:I10"/>
    <mergeCell ref="A133:I133"/>
    <mergeCell ref="A7:I7"/>
    <mergeCell ref="A8:I8"/>
    <mergeCell ref="A9:I9"/>
    <mergeCell ref="A10:A11"/>
    <mergeCell ref="A130:I130"/>
    <mergeCell ref="A131:I131"/>
    <mergeCell ref="A132:I13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2005-07-06T15:04:41Z</cp:lastPrinted>
  <dcterms:created xsi:type="dcterms:W3CDTF">2004-07-21T17:56:19Z</dcterms:created>
  <dcterms:modified xsi:type="dcterms:W3CDTF">2005-09-12T17:05:50Z</dcterms:modified>
  <cp:category/>
  <cp:version/>
  <cp:contentType/>
  <cp:contentStatus/>
</cp:coreProperties>
</file>